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ian\Documents\"/>
    </mc:Choice>
  </mc:AlternateContent>
  <bookViews>
    <workbookView xWindow="0" yWindow="0" windowWidth="28800" windowHeight="12885" activeTab="1"/>
  </bookViews>
  <sheets>
    <sheet name="15 Years" sheetId="1" r:id="rId1"/>
    <sheet name="5 Year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2" l="1"/>
  <c r="B19" i="2"/>
  <c r="L19" i="2"/>
  <c r="H19" i="2"/>
  <c r="G19" i="2"/>
  <c r="F19" i="2"/>
  <c r="C19" i="2"/>
  <c r="L15" i="2"/>
  <c r="K15" i="2"/>
  <c r="H15" i="2"/>
  <c r="G15" i="2"/>
  <c r="F15" i="2"/>
  <c r="C15" i="2"/>
  <c r="B15" i="2"/>
  <c r="L11" i="2"/>
  <c r="K11" i="2"/>
  <c r="H11" i="2"/>
  <c r="G11" i="2"/>
  <c r="F11" i="2"/>
  <c r="C11" i="2"/>
  <c r="B11" i="2"/>
  <c r="L7" i="2"/>
  <c r="M7" i="2" s="1"/>
  <c r="K7" i="2"/>
  <c r="H7" i="2"/>
  <c r="G7" i="2"/>
  <c r="F7" i="2"/>
  <c r="C7" i="2"/>
  <c r="B7" i="2"/>
  <c r="L3" i="2"/>
  <c r="K3" i="2"/>
  <c r="H3" i="2"/>
  <c r="G3" i="2"/>
  <c r="F3" i="2"/>
  <c r="C3" i="2"/>
  <c r="B3" i="2"/>
  <c r="G68" i="1"/>
  <c r="H68" i="1"/>
  <c r="F68" i="1"/>
  <c r="C68" i="1"/>
  <c r="B68" i="1"/>
  <c r="L69" i="1"/>
  <c r="K69" i="1"/>
  <c r="M68" i="1"/>
  <c r="L68" i="1"/>
  <c r="K68" i="1"/>
  <c r="G64" i="1"/>
  <c r="H64" i="1"/>
  <c r="F64" i="1"/>
  <c r="C65" i="1"/>
  <c r="B65" i="1"/>
  <c r="C64" i="1"/>
  <c r="B64" i="1"/>
  <c r="D64" i="1" s="1"/>
  <c r="L65" i="1"/>
  <c r="K65" i="1"/>
  <c r="M64" i="1"/>
  <c r="L64" i="1"/>
  <c r="K64" i="1"/>
  <c r="G60" i="1"/>
  <c r="H60" i="1"/>
  <c r="F60" i="1"/>
  <c r="C60" i="1"/>
  <c r="B60" i="1"/>
  <c r="D60" i="1" s="1"/>
  <c r="C61" i="1" s="1"/>
  <c r="L61" i="1"/>
  <c r="K61" i="1"/>
  <c r="M60" i="1"/>
  <c r="L60" i="1"/>
  <c r="K60" i="1"/>
  <c r="L57" i="1"/>
  <c r="K57" i="1"/>
  <c r="G56" i="1"/>
  <c r="H56" i="1"/>
  <c r="F56" i="1"/>
  <c r="C56" i="1"/>
  <c r="B56" i="1"/>
  <c r="M56" i="1"/>
  <c r="L56" i="1"/>
  <c r="K56" i="1"/>
  <c r="L53" i="1"/>
  <c r="K53" i="1"/>
  <c r="G52" i="1"/>
  <c r="H52" i="1"/>
  <c r="F52" i="1"/>
  <c r="C52" i="1"/>
  <c r="B52" i="1"/>
  <c r="M52" i="1"/>
  <c r="L52" i="1"/>
  <c r="K52" i="1"/>
  <c r="G48" i="1"/>
  <c r="H48" i="1"/>
  <c r="F48" i="1"/>
  <c r="C49" i="1"/>
  <c r="B49" i="1"/>
  <c r="C48" i="1"/>
  <c r="B48" i="1"/>
  <c r="L49" i="1"/>
  <c r="K49" i="1"/>
  <c r="M48" i="1"/>
  <c r="L48" i="1"/>
  <c r="K48" i="1"/>
  <c r="L45" i="1"/>
  <c r="K45" i="1"/>
  <c r="M44" i="1"/>
  <c r="L44" i="1"/>
  <c r="K44" i="1"/>
  <c r="G44" i="1"/>
  <c r="H44" i="1"/>
  <c r="F44" i="1"/>
  <c r="C44" i="1"/>
  <c r="B44" i="1"/>
  <c r="L41" i="1"/>
  <c r="K41" i="1"/>
  <c r="M40" i="1"/>
  <c r="L40" i="1"/>
  <c r="K40" i="1"/>
  <c r="G40" i="1"/>
  <c r="H40" i="1"/>
  <c r="F40" i="1"/>
  <c r="C40" i="1"/>
  <c r="B40" i="1"/>
  <c r="G36" i="1"/>
  <c r="H36" i="1"/>
  <c r="F36" i="1"/>
  <c r="L37" i="1"/>
  <c r="K37" i="1"/>
  <c r="C36" i="1"/>
  <c r="B36" i="1"/>
  <c r="M36" i="1"/>
  <c r="L36" i="1"/>
  <c r="K36" i="1"/>
  <c r="G32" i="1"/>
  <c r="H32" i="1"/>
  <c r="F32" i="1"/>
  <c r="C32" i="1"/>
  <c r="B32" i="1"/>
  <c r="D32" i="1" s="1"/>
  <c r="B33" i="1" s="1"/>
  <c r="L33" i="1"/>
  <c r="K33" i="1"/>
  <c r="M32" i="1"/>
  <c r="L32" i="1"/>
  <c r="K32" i="1"/>
  <c r="G28" i="1"/>
  <c r="H28" i="1"/>
  <c r="F28" i="1"/>
  <c r="I28" i="1" s="1"/>
  <c r="C28" i="1"/>
  <c r="B28" i="1"/>
  <c r="D28" i="1" s="1"/>
  <c r="C29" i="1" s="1"/>
  <c r="L29" i="1"/>
  <c r="K29" i="1"/>
  <c r="M28" i="1"/>
  <c r="L28" i="1"/>
  <c r="K28" i="1"/>
  <c r="G24" i="1"/>
  <c r="H24" i="1"/>
  <c r="F24" i="1"/>
  <c r="C25" i="1"/>
  <c r="B25" i="1"/>
  <c r="C24" i="1"/>
  <c r="B24" i="1"/>
  <c r="D24" i="1" s="1"/>
  <c r="L25" i="1"/>
  <c r="K25" i="1"/>
  <c r="M24" i="1"/>
  <c r="L24" i="1"/>
  <c r="K24" i="1"/>
  <c r="L21" i="1"/>
  <c r="K21" i="1"/>
  <c r="M20" i="1"/>
  <c r="L20" i="1"/>
  <c r="K20" i="1"/>
  <c r="G20" i="1"/>
  <c r="H20" i="1"/>
  <c r="F20" i="1"/>
  <c r="C20" i="1"/>
  <c r="B20" i="1"/>
  <c r="G16" i="1"/>
  <c r="H16" i="1"/>
  <c r="F16" i="1"/>
  <c r="H13" i="1"/>
  <c r="G13" i="1"/>
  <c r="F13" i="1"/>
  <c r="G12" i="1"/>
  <c r="H12" i="1"/>
  <c r="F12" i="1"/>
  <c r="L17" i="1"/>
  <c r="K17" i="1"/>
  <c r="M16" i="1"/>
  <c r="L16" i="1"/>
  <c r="K16" i="1"/>
  <c r="L13" i="1"/>
  <c r="K13" i="1"/>
  <c r="M12" i="1"/>
  <c r="L12" i="1"/>
  <c r="K12" i="1"/>
  <c r="L9" i="1"/>
  <c r="K9" i="1"/>
  <c r="M8" i="1"/>
  <c r="L8" i="1"/>
  <c r="K8" i="1"/>
  <c r="L5" i="1"/>
  <c r="K5" i="1"/>
  <c r="M4" i="1"/>
  <c r="L4" i="1"/>
  <c r="K4" i="1"/>
  <c r="G8" i="1"/>
  <c r="H8" i="1"/>
  <c r="F8" i="1"/>
  <c r="H5" i="1"/>
  <c r="G5" i="1"/>
  <c r="F5" i="1"/>
  <c r="I4" i="1"/>
  <c r="H4" i="1"/>
  <c r="G4" i="1"/>
  <c r="F4" i="1"/>
  <c r="C16" i="1"/>
  <c r="B16" i="1"/>
  <c r="C12" i="1"/>
  <c r="B12" i="1"/>
  <c r="C8" i="1"/>
  <c r="B8" i="1"/>
  <c r="D8" i="1" s="1"/>
  <c r="C5" i="1"/>
  <c r="B5" i="1"/>
  <c r="D4" i="1"/>
  <c r="C4" i="1"/>
  <c r="B4" i="1"/>
  <c r="I15" i="2" l="1"/>
  <c r="H16" i="2" s="1"/>
  <c r="D15" i="2"/>
  <c r="C16" i="2" s="1"/>
  <c r="M19" i="2"/>
  <c r="K20" i="2" s="1"/>
  <c r="M3" i="2"/>
  <c r="L4" i="2" s="1"/>
  <c r="M11" i="2"/>
  <c r="K12" i="2" s="1"/>
  <c r="M15" i="2"/>
  <c r="L16" i="2" s="1"/>
  <c r="K8" i="2"/>
  <c r="I11" i="2"/>
  <c r="H12" i="2" s="1"/>
  <c r="I7" i="2"/>
  <c r="F8" i="2" s="1"/>
  <c r="L8" i="2"/>
  <c r="D3" i="2"/>
  <c r="B4" i="2" s="1"/>
  <c r="I3" i="2"/>
  <c r="G4" i="2" s="1"/>
  <c r="K16" i="2"/>
  <c r="D19" i="2"/>
  <c r="B20" i="2" s="1"/>
  <c r="I19" i="2"/>
  <c r="G20" i="2" s="1"/>
  <c r="D7" i="2"/>
  <c r="B8" i="2" s="1"/>
  <c r="D11" i="2"/>
  <c r="C12" i="2" s="1"/>
  <c r="I68" i="1"/>
  <c r="F69" i="1" s="1"/>
  <c r="D68" i="1"/>
  <c r="C69" i="1" s="1"/>
  <c r="I64" i="1"/>
  <c r="I60" i="1"/>
  <c r="B61" i="1"/>
  <c r="I56" i="1"/>
  <c r="D56" i="1"/>
  <c r="C57" i="1" s="1"/>
  <c r="I52" i="1"/>
  <c r="G53" i="1" s="1"/>
  <c r="D52" i="1"/>
  <c r="C53" i="1" s="1"/>
  <c r="I48" i="1"/>
  <c r="H49" i="1" s="1"/>
  <c r="D48" i="1"/>
  <c r="I44" i="1"/>
  <c r="D44" i="1"/>
  <c r="C45" i="1" s="1"/>
  <c r="I40" i="1"/>
  <c r="F41" i="1" s="1"/>
  <c r="D40" i="1"/>
  <c r="C41" i="1" s="1"/>
  <c r="I36" i="1"/>
  <c r="D36" i="1"/>
  <c r="C37" i="1" s="1"/>
  <c r="I32" i="1"/>
  <c r="H33" i="1" s="1"/>
  <c r="C33" i="1"/>
  <c r="H29" i="1"/>
  <c r="G29" i="1"/>
  <c r="F29" i="1"/>
  <c r="B29" i="1"/>
  <c r="I24" i="1"/>
  <c r="H25" i="1" s="1"/>
  <c r="I20" i="1"/>
  <c r="H21" i="1" s="1"/>
  <c r="D20" i="1"/>
  <c r="C21" i="1" s="1"/>
  <c r="I16" i="1"/>
  <c r="F17" i="1" s="1"/>
  <c r="I12" i="1"/>
  <c r="I8" i="1"/>
  <c r="H9" i="1" s="1"/>
  <c r="D16" i="1"/>
  <c r="C17" i="1" s="1"/>
  <c r="D12" i="1"/>
  <c r="C13" i="1" s="1"/>
  <c r="C9" i="1"/>
  <c r="B9" i="1"/>
  <c r="G16" i="2" l="1"/>
  <c r="F16" i="2"/>
  <c r="F12" i="2"/>
  <c r="G12" i="2"/>
  <c r="B16" i="2"/>
  <c r="F4" i="2"/>
  <c r="H4" i="2"/>
  <c r="C4" i="2"/>
  <c r="L20" i="2"/>
  <c r="L12" i="2"/>
  <c r="K4" i="2"/>
  <c r="H8" i="2"/>
  <c r="G8" i="2"/>
  <c r="C8" i="2"/>
  <c r="F20" i="2"/>
  <c r="C20" i="2"/>
  <c r="H20" i="2"/>
  <c r="B12" i="2"/>
  <c r="G69" i="1"/>
  <c r="H69" i="1"/>
  <c r="B69" i="1"/>
  <c r="H65" i="1"/>
  <c r="G65" i="1"/>
  <c r="F65" i="1"/>
  <c r="H61" i="1"/>
  <c r="G61" i="1"/>
  <c r="F61" i="1"/>
  <c r="H57" i="1"/>
  <c r="G57" i="1"/>
  <c r="F57" i="1"/>
  <c r="B57" i="1"/>
  <c r="H53" i="1"/>
  <c r="F53" i="1"/>
  <c r="B53" i="1"/>
  <c r="G49" i="1"/>
  <c r="F49" i="1"/>
  <c r="H45" i="1"/>
  <c r="G45" i="1"/>
  <c r="F45" i="1"/>
  <c r="B45" i="1"/>
  <c r="G41" i="1"/>
  <c r="H41" i="1"/>
  <c r="B41" i="1"/>
  <c r="H37" i="1"/>
  <c r="G37" i="1"/>
  <c r="F37" i="1"/>
  <c r="B37" i="1"/>
  <c r="G33" i="1"/>
  <c r="F33" i="1"/>
  <c r="F25" i="1"/>
  <c r="G25" i="1"/>
  <c r="G21" i="1"/>
  <c r="F21" i="1"/>
  <c r="B21" i="1"/>
  <c r="H17" i="1"/>
  <c r="G17" i="1"/>
  <c r="F9" i="1"/>
  <c r="G9" i="1"/>
  <c r="B17" i="1"/>
  <c r="B13" i="1"/>
</calcChain>
</file>

<file path=xl/sharedStrings.xml><?xml version="1.0" encoding="utf-8"?>
<sst xmlns="http://schemas.openxmlformats.org/spreadsheetml/2006/main" count="11" uniqueCount="5">
  <si>
    <t>Stock</t>
  </si>
  <si>
    <t>Bond</t>
  </si>
  <si>
    <t>Total</t>
  </si>
  <si>
    <t>Gold</t>
  </si>
  <si>
    <t>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</si>
</sst>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49" fontId="2" fillId="2" borderId="0" xfId="0" applyNumberFormat="1" applyFont="1" applyFill="1" applyAlignment="1">
      <alignment horizontal="center" vertical="center"/>
    </xf>
    <xf numFmtId="44" fontId="0" fillId="2" borderId="0" xfId="1" applyFont="1" applyFill="1"/>
    <xf numFmtId="0" fontId="0" fillId="2" borderId="0" xfId="0" applyFill="1"/>
    <xf numFmtId="44" fontId="0" fillId="2" borderId="0" xfId="0" applyNumberFormat="1" applyFill="1"/>
    <xf numFmtId="0" fontId="2" fillId="3" borderId="0" xfId="0" applyFont="1" applyFill="1" applyAlignment="1">
      <alignment horizontal="center" vertical="center"/>
    </xf>
    <xf numFmtId="44" fontId="0" fillId="3" borderId="0" xfId="1" applyFont="1" applyFill="1"/>
    <xf numFmtId="0" fontId="0" fillId="3" borderId="0" xfId="0" applyFill="1"/>
    <xf numFmtId="1" fontId="0" fillId="3" borderId="0" xfId="1" applyNumberFormat="1" applyFont="1" applyFill="1"/>
    <xf numFmtId="44" fontId="0" fillId="3" borderId="0" xfId="0" applyNumberFormat="1" applyFill="1"/>
    <xf numFmtId="9" fontId="0" fillId="3" borderId="0" xfId="2" applyFont="1" applyFill="1"/>
    <xf numFmtId="0" fontId="2" fillId="4" borderId="0" xfId="0" applyFont="1" applyFill="1" applyAlignment="1">
      <alignment horizontal="center" vertical="center"/>
    </xf>
    <xf numFmtId="44" fontId="0" fillId="4" borderId="0" xfId="1" applyFont="1" applyFill="1"/>
    <xf numFmtId="0" fontId="0" fillId="4" borderId="0" xfId="0" applyFill="1"/>
    <xf numFmtId="1" fontId="0" fillId="4" borderId="0" xfId="1" applyNumberFormat="1" applyFont="1" applyFill="1"/>
    <xf numFmtId="44" fontId="0" fillId="4" borderId="0" xfId="0" applyNumberFormat="1" applyFill="1"/>
    <xf numFmtId="9" fontId="0" fillId="4" borderId="0" xfId="2" applyFont="1" applyFill="1"/>
    <xf numFmtId="0" fontId="2" fillId="5" borderId="0" xfId="0" applyFont="1" applyFill="1" applyAlignment="1">
      <alignment horizontal="center" vertical="center"/>
    </xf>
    <xf numFmtId="44" fontId="0" fillId="5" borderId="0" xfId="1" applyFont="1" applyFill="1"/>
    <xf numFmtId="0" fontId="0" fillId="5" borderId="0" xfId="0" applyFill="1"/>
    <xf numFmtId="1" fontId="0" fillId="5" borderId="0" xfId="1" applyNumberFormat="1" applyFont="1" applyFill="1"/>
    <xf numFmtId="44" fontId="0" fillId="5" borderId="0" xfId="0" applyNumberFormat="1" applyFill="1"/>
    <xf numFmtId="9" fontId="0" fillId="5" borderId="0" xfId="2" applyFont="1" applyFill="1"/>
    <xf numFmtId="0" fontId="2" fillId="6" borderId="0" xfId="0" applyFont="1" applyFill="1" applyAlignment="1">
      <alignment horizontal="center" vertical="center"/>
    </xf>
    <xf numFmtId="44" fontId="0" fillId="6" borderId="0" xfId="1" applyFont="1" applyFill="1"/>
    <xf numFmtId="0" fontId="0" fillId="6" borderId="0" xfId="0" applyFill="1"/>
    <xf numFmtId="44" fontId="0" fillId="6" borderId="0" xfId="0" applyNumberFormat="1" applyFill="1"/>
    <xf numFmtId="9" fontId="0" fillId="6" borderId="0" xfId="2" applyFont="1" applyFill="1"/>
    <xf numFmtId="0" fontId="2" fillId="7" borderId="0" xfId="0" applyFont="1" applyFill="1" applyAlignment="1">
      <alignment horizontal="center" vertical="center"/>
    </xf>
    <xf numFmtId="44" fontId="0" fillId="7" borderId="0" xfId="1" applyFont="1" applyFill="1"/>
    <xf numFmtId="0" fontId="0" fillId="7" borderId="0" xfId="0" applyFill="1"/>
    <xf numFmtId="9" fontId="0" fillId="7" borderId="0" xfId="2" applyFont="1" applyFill="1"/>
    <xf numFmtId="9" fontId="4" fillId="2" borderId="0" xfId="2" applyFont="1" applyFill="1"/>
    <xf numFmtId="0" fontId="4" fillId="2" borderId="0" xfId="0" applyFont="1" applyFill="1"/>
    <xf numFmtId="0" fontId="5" fillId="2" borderId="0" xfId="0" applyFont="1" applyFill="1"/>
    <xf numFmtId="9" fontId="4" fillId="3" borderId="0" xfId="2" applyFont="1" applyFill="1"/>
    <xf numFmtId="0" fontId="4" fillId="3" borderId="0" xfId="0" applyFont="1" applyFill="1"/>
    <xf numFmtId="9" fontId="4" fillId="5" borderId="0" xfId="2" applyFont="1" applyFill="1"/>
    <xf numFmtId="0" fontId="4" fillId="5" borderId="0" xfId="0" applyFont="1" applyFill="1"/>
    <xf numFmtId="9" fontId="4" fillId="4" borderId="0" xfId="2" applyFont="1" applyFill="1"/>
    <xf numFmtId="0" fontId="4" fillId="4" borderId="0" xfId="0" applyFont="1" applyFill="1"/>
    <xf numFmtId="9" fontId="4" fillId="6" borderId="0" xfId="2" applyFont="1" applyFill="1"/>
    <xf numFmtId="0" fontId="4" fillId="6" borderId="0" xfId="0" applyFont="1" applyFill="1"/>
    <xf numFmtId="44" fontId="0" fillId="7" borderId="0" xfId="0" applyNumberFormat="1" applyFill="1"/>
    <xf numFmtId="44" fontId="0" fillId="8" borderId="0" xfId="1" applyFont="1" applyFill="1"/>
    <xf numFmtId="0" fontId="0" fillId="8" borderId="0" xfId="0" applyFill="1"/>
    <xf numFmtId="44" fontId="0" fillId="8" borderId="0" xfId="0" applyNumberFormat="1" applyFill="1"/>
    <xf numFmtId="9" fontId="0" fillId="8" borderId="0" xfId="2" applyFont="1" applyFill="1"/>
    <xf numFmtId="44" fontId="0" fillId="9" borderId="0" xfId="1" applyFont="1" applyFill="1"/>
    <xf numFmtId="0" fontId="0" fillId="9" borderId="0" xfId="0" applyFill="1"/>
    <xf numFmtId="44" fontId="0" fillId="9" borderId="0" xfId="0" applyNumberFormat="1" applyFill="1"/>
    <xf numFmtId="9" fontId="0" fillId="9" borderId="0" xfId="2" applyFont="1" applyFill="1"/>
    <xf numFmtId="0" fontId="2" fillId="8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9" fontId="0" fillId="2" borderId="0" xfId="2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>
      <pane ySplit="1" topLeftCell="A32" activePane="bottomLeft" state="frozen"/>
      <selection pane="bottomLeft" activeCell="A62" sqref="A62:M65"/>
    </sheetView>
  </sheetViews>
  <sheetFormatPr defaultRowHeight="15" x14ac:dyDescent="0.25"/>
  <cols>
    <col min="2" max="2" width="12.5703125" bestFit="1" customWidth="1"/>
    <col min="3" max="3" width="11.5703125" bestFit="1" customWidth="1"/>
    <col min="4" max="4" width="12.5703125" bestFit="1" customWidth="1"/>
    <col min="6" max="6" width="12.5703125" bestFit="1" customWidth="1"/>
    <col min="7" max="8" width="11.5703125" bestFit="1" customWidth="1"/>
    <col min="9" max="9" width="12.5703125" bestFit="1" customWidth="1"/>
    <col min="11" max="11" width="12.5703125" bestFit="1" customWidth="1"/>
    <col min="12" max="12" width="11.5703125" bestFit="1" customWidth="1"/>
    <col min="13" max="13" width="12.5703125" bestFit="1" customWidth="1"/>
  </cols>
  <sheetData>
    <row r="1" spans="1:13" x14ac:dyDescent="0.25">
      <c r="B1" s="1" t="s">
        <v>0</v>
      </c>
      <c r="C1" s="1" t="s">
        <v>1</v>
      </c>
      <c r="D1" s="1" t="s">
        <v>2</v>
      </c>
      <c r="F1" s="1" t="s">
        <v>0</v>
      </c>
      <c r="G1" s="1" t="s">
        <v>1</v>
      </c>
      <c r="H1" s="1" t="s">
        <v>3</v>
      </c>
      <c r="I1" s="1" t="s">
        <v>2</v>
      </c>
      <c r="K1" s="1" t="s">
        <v>0</v>
      </c>
      <c r="L1" s="1" t="s">
        <v>1</v>
      </c>
      <c r="M1" s="1" t="s">
        <v>2</v>
      </c>
    </row>
    <row r="2" spans="1:13" x14ac:dyDescent="0.25">
      <c r="A2" s="2" t="s">
        <v>4</v>
      </c>
      <c r="B2" s="3">
        <v>119.86</v>
      </c>
      <c r="C2" s="3">
        <v>10.07</v>
      </c>
      <c r="D2" s="4"/>
      <c r="E2" s="4"/>
      <c r="F2" s="3">
        <v>119.86</v>
      </c>
      <c r="G2" s="3">
        <v>10.07</v>
      </c>
      <c r="H2" s="3">
        <v>268.85000000000002</v>
      </c>
      <c r="I2" s="4"/>
      <c r="J2" s="4"/>
      <c r="K2" s="3">
        <v>119.86</v>
      </c>
      <c r="L2" s="3">
        <v>10.07</v>
      </c>
      <c r="M2" s="4"/>
    </row>
    <row r="3" spans="1:13" x14ac:dyDescent="0.25">
      <c r="A3" s="2"/>
      <c r="B3" s="4">
        <v>709</v>
      </c>
      <c r="C3" s="4">
        <v>1489</v>
      </c>
      <c r="D3" s="4"/>
      <c r="E3" s="4"/>
      <c r="F3" s="4">
        <v>667</v>
      </c>
      <c r="G3" s="4">
        <v>993</v>
      </c>
      <c r="H3" s="4">
        <v>37</v>
      </c>
      <c r="I3" s="4"/>
      <c r="J3" s="4"/>
      <c r="K3" s="4">
        <v>709</v>
      </c>
      <c r="L3" s="4">
        <v>1489</v>
      </c>
      <c r="M3" s="4"/>
    </row>
    <row r="4" spans="1:13" x14ac:dyDescent="0.25">
      <c r="A4" s="2"/>
      <c r="B4" s="3">
        <f>B2*B3</f>
        <v>84980.74</v>
      </c>
      <c r="C4" s="5">
        <f>C2*C3</f>
        <v>14994.23</v>
      </c>
      <c r="D4" s="5">
        <f>B4+C4</f>
        <v>99974.97</v>
      </c>
      <c r="E4" s="4"/>
      <c r="F4" s="5">
        <f>F2*F3</f>
        <v>79946.62</v>
      </c>
      <c r="G4" s="5">
        <f>G2*G3</f>
        <v>9999.51</v>
      </c>
      <c r="H4" s="5">
        <f>H2*H3</f>
        <v>9947.4500000000007</v>
      </c>
      <c r="I4" s="5">
        <f>SUM(F4:H4)</f>
        <v>99893.579999999987</v>
      </c>
      <c r="J4" s="4"/>
      <c r="K4" s="5">
        <f>K2*K3</f>
        <v>84980.74</v>
      </c>
      <c r="L4" s="5">
        <f>L2*L3</f>
        <v>14994.23</v>
      </c>
      <c r="M4" s="5">
        <f>SUM(K4:L4)</f>
        <v>99974.97</v>
      </c>
    </row>
    <row r="5" spans="1:13" x14ac:dyDescent="0.25">
      <c r="A5" s="2"/>
      <c r="B5" s="33">
        <f>B4/D4</f>
        <v>0.85002016004605963</v>
      </c>
      <c r="C5" s="33">
        <f>C4/D4</f>
        <v>0.14997983995394046</v>
      </c>
      <c r="D5" s="34"/>
      <c r="E5" s="34"/>
      <c r="F5" s="33">
        <f>F4/I4</f>
        <v>0.80031789830737876</v>
      </c>
      <c r="G5" s="33">
        <f>G4/I4</f>
        <v>0.1001016281526801</v>
      </c>
      <c r="H5" s="33">
        <f>H4/I4</f>
        <v>9.9580473539941219E-2</v>
      </c>
      <c r="I5" s="34"/>
      <c r="J5" s="35"/>
      <c r="K5" s="33">
        <f>K4/M4</f>
        <v>0.85002016004605963</v>
      </c>
      <c r="L5" s="33">
        <f>L4/M4</f>
        <v>0.14997983995394046</v>
      </c>
      <c r="M5" s="35"/>
    </row>
    <row r="6" spans="1:13" x14ac:dyDescent="0.25">
      <c r="A6" s="6">
        <v>2002</v>
      </c>
      <c r="B6" s="7">
        <v>108.16</v>
      </c>
      <c r="C6" s="7">
        <v>10.11</v>
      </c>
      <c r="D6" s="8"/>
      <c r="E6" s="8"/>
      <c r="F6" s="8">
        <v>108.16</v>
      </c>
      <c r="G6" s="8">
        <v>10.11</v>
      </c>
      <c r="H6" s="8">
        <v>278.85000000000002</v>
      </c>
      <c r="I6" s="8"/>
      <c r="J6" s="8"/>
      <c r="K6" s="7">
        <v>108.16</v>
      </c>
      <c r="L6" s="7">
        <v>10.11</v>
      </c>
      <c r="M6" s="8"/>
    </row>
    <row r="7" spans="1:13" x14ac:dyDescent="0.25">
      <c r="A7" s="6"/>
      <c r="B7" s="9">
        <v>721</v>
      </c>
      <c r="C7" s="9">
        <v>1361</v>
      </c>
      <c r="D7" s="8"/>
      <c r="E7" s="8"/>
      <c r="F7" s="8">
        <v>684</v>
      </c>
      <c r="G7" s="8">
        <v>915</v>
      </c>
      <c r="H7" s="8">
        <v>33</v>
      </c>
      <c r="I7" s="8"/>
      <c r="J7" s="8"/>
      <c r="K7" s="8">
        <v>709</v>
      </c>
      <c r="L7" s="8">
        <v>1489</v>
      </c>
      <c r="M7" s="8"/>
    </row>
    <row r="8" spans="1:13" x14ac:dyDescent="0.25">
      <c r="A8" s="6"/>
      <c r="B8" s="7">
        <f>B6*B7</f>
        <v>77983.360000000001</v>
      </c>
      <c r="C8" s="10">
        <f>C6*C7</f>
        <v>13759.71</v>
      </c>
      <c r="D8" s="10">
        <f>SUM(B8:C8)</f>
        <v>91743.07</v>
      </c>
      <c r="E8" s="8"/>
      <c r="F8" s="7">
        <f>F7*F6</f>
        <v>73981.440000000002</v>
      </c>
      <c r="G8" s="7">
        <f t="shared" ref="G8:H8" si="0">G7*G6</f>
        <v>9250.65</v>
      </c>
      <c r="H8" s="7">
        <f t="shared" si="0"/>
        <v>9202.0500000000011</v>
      </c>
      <c r="I8" s="10">
        <f>SUM(F8:H8)</f>
        <v>92434.14</v>
      </c>
      <c r="J8" s="8"/>
      <c r="K8" s="7">
        <f>K6*K7</f>
        <v>76685.440000000002</v>
      </c>
      <c r="L8" s="7">
        <f>L6*L7</f>
        <v>15053.789999999999</v>
      </c>
      <c r="M8" s="7">
        <f>SUM(K8:L8)</f>
        <v>91739.23</v>
      </c>
    </row>
    <row r="9" spans="1:13" x14ac:dyDescent="0.25">
      <c r="A9" s="6"/>
      <c r="B9" s="36">
        <f>B8/D8</f>
        <v>0.8500190804602461</v>
      </c>
      <c r="C9" s="36">
        <f>C8/D8</f>
        <v>0.14998091953975376</v>
      </c>
      <c r="D9" s="37"/>
      <c r="E9" s="37"/>
      <c r="F9" s="36">
        <f>F8/I8</f>
        <v>0.80036921423188445</v>
      </c>
      <c r="G9" s="36">
        <f>G8/I8</f>
        <v>0.10007828276435525</v>
      </c>
      <c r="H9" s="36">
        <f>H8/I8</f>
        <v>9.9552503003760312E-2</v>
      </c>
      <c r="I9" s="37"/>
      <c r="J9" s="37"/>
      <c r="K9" s="36">
        <f>K8/M8</f>
        <v>0.83590673259411497</v>
      </c>
      <c r="L9" s="36">
        <f>L8/M8</f>
        <v>0.16409326740588515</v>
      </c>
      <c r="M9" s="37"/>
    </row>
    <row r="10" spans="1:13" x14ac:dyDescent="0.25">
      <c r="A10" s="18">
        <v>2003</v>
      </c>
      <c r="B10" s="19">
        <v>83.81</v>
      </c>
      <c r="C10" s="19">
        <v>10.3</v>
      </c>
      <c r="D10" s="20"/>
      <c r="E10" s="20"/>
      <c r="F10" s="19">
        <v>83.81</v>
      </c>
      <c r="G10" s="19">
        <v>10.3</v>
      </c>
      <c r="H10" s="19">
        <v>345.62</v>
      </c>
      <c r="I10" s="20"/>
      <c r="J10" s="20"/>
      <c r="K10" s="19">
        <v>83.81</v>
      </c>
      <c r="L10" s="19">
        <v>10.3</v>
      </c>
      <c r="M10" s="20"/>
    </row>
    <row r="11" spans="1:13" x14ac:dyDescent="0.25">
      <c r="A11" s="18"/>
      <c r="B11" s="21">
        <v>755</v>
      </c>
      <c r="C11" s="21">
        <v>1084</v>
      </c>
      <c r="D11" s="20"/>
      <c r="E11" s="20"/>
      <c r="F11" s="20">
        <v>746</v>
      </c>
      <c r="G11" s="20">
        <v>759</v>
      </c>
      <c r="H11" s="20">
        <v>22</v>
      </c>
      <c r="I11" s="20"/>
      <c r="J11" s="20"/>
      <c r="K11" s="20">
        <v>709</v>
      </c>
      <c r="L11" s="20">
        <v>1489</v>
      </c>
      <c r="M11" s="20"/>
    </row>
    <row r="12" spans="1:13" x14ac:dyDescent="0.25">
      <c r="A12" s="18"/>
      <c r="B12" s="22">
        <f>B10*B11</f>
        <v>63276.55</v>
      </c>
      <c r="C12" s="22">
        <f>C10*C11</f>
        <v>11165.2</v>
      </c>
      <c r="D12" s="22">
        <f>SUM(B12:C12)</f>
        <v>74441.75</v>
      </c>
      <c r="E12" s="20"/>
      <c r="F12" s="22">
        <f>F10*F11</f>
        <v>62522.26</v>
      </c>
      <c r="G12" s="22">
        <f t="shared" ref="G12:H12" si="1">G10*G11</f>
        <v>7817.7000000000007</v>
      </c>
      <c r="H12" s="22">
        <f t="shared" si="1"/>
        <v>7603.64</v>
      </c>
      <c r="I12" s="22">
        <f>SUM(F12:H12)</f>
        <v>77943.600000000006</v>
      </c>
      <c r="J12" s="20"/>
      <c r="K12" s="19">
        <f>K10*K11</f>
        <v>59421.29</v>
      </c>
      <c r="L12" s="19">
        <f>L10*L11</f>
        <v>15336.7</v>
      </c>
      <c r="M12" s="19">
        <f>SUM(K12:L12)</f>
        <v>74757.990000000005</v>
      </c>
    </row>
    <row r="13" spans="1:13" x14ac:dyDescent="0.25">
      <c r="A13" s="18"/>
      <c r="B13" s="38">
        <f>B12/D12</f>
        <v>0.8500142729046537</v>
      </c>
      <c r="C13" s="38">
        <f>C12/D12</f>
        <v>0.14998572709534638</v>
      </c>
      <c r="D13" s="39"/>
      <c r="E13" s="39"/>
      <c r="F13" s="38">
        <f>F12/I12</f>
        <v>0.80214745020758593</v>
      </c>
      <c r="G13" s="38">
        <f>G12/I12</f>
        <v>0.10029944729265777</v>
      </c>
      <c r="H13" s="38">
        <f>H12/I12</f>
        <v>9.7553102499756225E-2</v>
      </c>
      <c r="I13" s="39"/>
      <c r="J13" s="39"/>
      <c r="K13" s="38">
        <f>K12/M12</f>
        <v>0.79484868440149337</v>
      </c>
      <c r="L13" s="38">
        <f>L12/M12</f>
        <v>0.20515131559850658</v>
      </c>
      <c r="M13" s="39"/>
    </row>
    <row r="14" spans="1:13" x14ac:dyDescent="0.25">
      <c r="A14" s="12">
        <v>2004</v>
      </c>
      <c r="B14" s="13">
        <v>102.36</v>
      </c>
      <c r="C14" s="13">
        <v>10.27</v>
      </c>
      <c r="D14" s="14"/>
      <c r="E14" s="14"/>
      <c r="F14" s="13">
        <v>102.36</v>
      </c>
      <c r="G14" s="13">
        <v>10.27</v>
      </c>
      <c r="H14" s="13">
        <v>415.12</v>
      </c>
      <c r="I14" s="14"/>
      <c r="J14" s="14"/>
      <c r="K14" s="13">
        <v>102.36</v>
      </c>
      <c r="L14" s="13">
        <v>10.27</v>
      </c>
      <c r="M14" s="14"/>
    </row>
    <row r="15" spans="1:13" x14ac:dyDescent="0.25">
      <c r="A15" s="12"/>
      <c r="B15" s="15">
        <v>734</v>
      </c>
      <c r="C15" s="15">
        <v>1292</v>
      </c>
      <c r="D15" s="14"/>
      <c r="E15" s="14"/>
      <c r="F15" s="14">
        <v>729</v>
      </c>
      <c r="G15" s="14">
        <v>908</v>
      </c>
      <c r="H15" s="14">
        <v>22</v>
      </c>
      <c r="I15" s="14"/>
      <c r="J15" s="14"/>
      <c r="K15" s="14">
        <v>709</v>
      </c>
      <c r="L15" s="14">
        <v>1489</v>
      </c>
      <c r="M15" s="14"/>
    </row>
    <row r="16" spans="1:13" x14ac:dyDescent="0.25">
      <c r="A16" s="12"/>
      <c r="B16" s="16">
        <f>B14*B15</f>
        <v>75132.240000000005</v>
      </c>
      <c r="C16" s="16">
        <f>C14*C15</f>
        <v>13268.84</v>
      </c>
      <c r="D16" s="16">
        <f>SUM(B16:C16)</f>
        <v>88401.08</v>
      </c>
      <c r="E16" s="14"/>
      <c r="F16" s="16">
        <f>F14*F15</f>
        <v>74620.44</v>
      </c>
      <c r="G16" s="16">
        <f t="shared" ref="G16:H16" si="2">G14*G15</f>
        <v>9325.16</v>
      </c>
      <c r="H16" s="16">
        <f t="shared" si="2"/>
        <v>9132.64</v>
      </c>
      <c r="I16" s="16">
        <f>SUM(F16:H16)</f>
        <v>93078.24</v>
      </c>
      <c r="J16" s="14"/>
      <c r="K16" s="13">
        <f>K14*K15</f>
        <v>72573.240000000005</v>
      </c>
      <c r="L16" s="13">
        <f>L14*L15</f>
        <v>15292.029999999999</v>
      </c>
      <c r="M16" s="13">
        <f>SUM(K16:L16)</f>
        <v>87865.27</v>
      </c>
    </row>
    <row r="17" spans="1:13" x14ac:dyDescent="0.25">
      <c r="A17" s="12"/>
      <c r="B17" s="40">
        <f>B16/D16</f>
        <v>0.84990183377850137</v>
      </c>
      <c r="C17" s="40">
        <f>C16/D16</f>
        <v>0.15009816622149866</v>
      </c>
      <c r="D17" s="41"/>
      <c r="E17" s="41"/>
      <c r="F17" s="40">
        <f>F16/I16</f>
        <v>0.80169586360893796</v>
      </c>
      <c r="G17" s="40">
        <f>G16/I16</f>
        <v>0.1001862519102209</v>
      </c>
      <c r="H17" s="40">
        <f>H16/I16</f>
        <v>9.811788448084105E-2</v>
      </c>
      <c r="I17" s="41"/>
      <c r="J17" s="41"/>
      <c r="K17" s="40">
        <f>K16/M16</f>
        <v>0.82596047334743294</v>
      </c>
      <c r="L17" s="40">
        <f>L16/M16</f>
        <v>0.17403952665256703</v>
      </c>
      <c r="M17" s="41"/>
    </row>
    <row r="18" spans="1:13" x14ac:dyDescent="0.25">
      <c r="A18" s="24">
        <v>2005</v>
      </c>
      <c r="B18" s="25">
        <v>109.3</v>
      </c>
      <c r="C18" s="25">
        <v>10.23</v>
      </c>
      <c r="D18" s="26"/>
      <c r="E18" s="26"/>
      <c r="F18" s="25">
        <v>109.3</v>
      </c>
      <c r="G18" s="25">
        <v>10.23</v>
      </c>
      <c r="H18" s="25">
        <v>428.95</v>
      </c>
      <c r="I18" s="26"/>
      <c r="J18" s="26"/>
      <c r="K18" s="25">
        <v>109.3</v>
      </c>
      <c r="L18" s="25">
        <v>10.23</v>
      </c>
      <c r="M18" s="26"/>
    </row>
    <row r="19" spans="1:13" x14ac:dyDescent="0.25">
      <c r="A19" s="24"/>
      <c r="B19" s="26">
        <v>727</v>
      </c>
      <c r="C19" s="26">
        <v>1370</v>
      </c>
      <c r="D19" s="26"/>
      <c r="E19" s="26"/>
      <c r="F19" s="26">
        <v>720</v>
      </c>
      <c r="G19" s="26">
        <v>962</v>
      </c>
      <c r="H19" s="26">
        <v>22</v>
      </c>
      <c r="I19" s="26"/>
      <c r="J19" s="26"/>
      <c r="K19" s="26">
        <v>709</v>
      </c>
      <c r="L19" s="26">
        <v>1489</v>
      </c>
      <c r="M19" s="26"/>
    </row>
    <row r="20" spans="1:13" x14ac:dyDescent="0.25">
      <c r="A20" s="24"/>
      <c r="B20" s="25">
        <f>B18*B19</f>
        <v>79461.099999999991</v>
      </c>
      <c r="C20" s="25">
        <f>C18*C19</f>
        <v>14015.1</v>
      </c>
      <c r="D20" s="25">
        <f>SUM(B20:C20)</f>
        <v>93476.2</v>
      </c>
      <c r="E20" s="26"/>
      <c r="F20" s="27">
        <f>F18*F19</f>
        <v>78696</v>
      </c>
      <c r="G20" s="27">
        <f t="shared" ref="G20:H20" si="3">G18*G19</f>
        <v>9841.26</v>
      </c>
      <c r="H20" s="27">
        <f t="shared" si="3"/>
        <v>9436.9</v>
      </c>
      <c r="I20" s="27">
        <f>SUM(F20:H20)</f>
        <v>97974.159999999989</v>
      </c>
      <c r="J20" s="26"/>
      <c r="K20" s="25">
        <f>K18*K19</f>
        <v>77493.7</v>
      </c>
      <c r="L20" s="25">
        <f>L18*L19</f>
        <v>15232.470000000001</v>
      </c>
      <c r="M20" s="25">
        <f>SUM(K20:L20)</f>
        <v>92726.17</v>
      </c>
    </row>
    <row r="21" spans="1:13" x14ac:dyDescent="0.25">
      <c r="A21" s="24"/>
      <c r="B21" s="42">
        <f>B20/D20</f>
        <v>0.8500677177720104</v>
      </c>
      <c r="C21" s="42">
        <f>C20/D20</f>
        <v>0.1499322822279896</v>
      </c>
      <c r="D21" s="43"/>
      <c r="E21" s="43"/>
      <c r="F21" s="42">
        <f>F20/I20</f>
        <v>0.80323219918394817</v>
      </c>
      <c r="G21" s="42">
        <f>G20/I20</f>
        <v>0.10044750575049585</v>
      </c>
      <c r="H21" s="42">
        <f>H20/I20</f>
        <v>9.6320295065556075E-2</v>
      </c>
      <c r="I21" s="43"/>
      <c r="J21" s="43"/>
      <c r="K21" s="42">
        <f>K20/M20</f>
        <v>0.83572631113740592</v>
      </c>
      <c r="L21" s="42">
        <f>L20/M20</f>
        <v>0.16427368886259403</v>
      </c>
      <c r="M21" s="43"/>
    </row>
    <row r="22" spans="1:13" x14ac:dyDescent="0.25">
      <c r="A22" s="29">
        <v>2006</v>
      </c>
      <c r="B22" s="30">
        <v>118.4</v>
      </c>
      <c r="C22" s="30">
        <v>10.07</v>
      </c>
      <c r="D22" s="30"/>
      <c r="E22" s="30"/>
      <c r="F22" s="30">
        <v>118.4</v>
      </c>
      <c r="G22" s="30">
        <v>10.07</v>
      </c>
      <c r="H22" s="30">
        <v>533.6</v>
      </c>
      <c r="I22" s="30"/>
      <c r="J22" s="30"/>
      <c r="K22" s="30">
        <v>118.4</v>
      </c>
      <c r="L22" s="30">
        <v>10.07</v>
      </c>
      <c r="M22" s="31"/>
    </row>
    <row r="23" spans="1:13" x14ac:dyDescent="0.25">
      <c r="A23" s="29"/>
      <c r="B23" s="31">
        <v>717</v>
      </c>
      <c r="C23" s="31">
        <v>1488</v>
      </c>
      <c r="D23" s="31"/>
      <c r="E23" s="31"/>
      <c r="F23" s="31">
        <v>721</v>
      </c>
      <c r="G23" s="31">
        <v>1059</v>
      </c>
      <c r="H23" s="31">
        <v>20</v>
      </c>
      <c r="I23" s="31"/>
      <c r="J23" s="31"/>
      <c r="K23" s="31">
        <v>709</v>
      </c>
      <c r="L23" s="31">
        <v>1489</v>
      </c>
      <c r="M23" s="31"/>
    </row>
    <row r="24" spans="1:13" x14ac:dyDescent="0.25">
      <c r="A24" s="29"/>
      <c r="B24" s="44">
        <f>B22*B23</f>
        <v>84892.800000000003</v>
      </c>
      <c r="C24" s="44">
        <f>C22*C23</f>
        <v>14984.16</v>
      </c>
      <c r="D24" s="44">
        <f>SUM(B24:C24)</f>
        <v>99876.96</v>
      </c>
      <c r="E24" s="31"/>
      <c r="F24" s="44">
        <f>F22*F23</f>
        <v>85366.400000000009</v>
      </c>
      <c r="G24" s="44">
        <f t="shared" ref="G24:H24" si="4">G22*G23</f>
        <v>10664.130000000001</v>
      </c>
      <c r="H24" s="44">
        <f t="shared" si="4"/>
        <v>10672</v>
      </c>
      <c r="I24" s="44">
        <f>SUM(F24:H24)</f>
        <v>106702.53000000001</v>
      </c>
      <c r="J24" s="31"/>
      <c r="K24" s="44">
        <f>K22*K23</f>
        <v>83945.600000000006</v>
      </c>
      <c r="L24" s="44">
        <f>L22*L23</f>
        <v>14994.23</v>
      </c>
      <c r="M24" s="44">
        <f>SUM(K24:L24)</f>
        <v>98939.83</v>
      </c>
    </row>
    <row r="25" spans="1:13" x14ac:dyDescent="0.25">
      <c r="A25" s="29"/>
      <c r="B25" s="32">
        <f>B24/D24</f>
        <v>0.84997380777308396</v>
      </c>
      <c r="C25" s="32">
        <f>C24/D24</f>
        <v>0.15002619222691599</v>
      </c>
      <c r="D25" s="31"/>
      <c r="E25" s="31"/>
      <c r="F25" s="32">
        <f>F24/I24</f>
        <v>0.80004101121126181</v>
      </c>
      <c r="G25" s="32">
        <f>G24/I24</f>
        <v>9.9942616168520085E-2</v>
      </c>
      <c r="H25" s="32">
        <f>H24/I24</f>
        <v>0.10001637262021808</v>
      </c>
      <c r="I25" s="31"/>
      <c r="J25" s="31"/>
      <c r="K25" s="32">
        <f>K24/M24</f>
        <v>0.84845102321279509</v>
      </c>
      <c r="L25" s="32">
        <f>L24/M24</f>
        <v>0.15154897678720491</v>
      </c>
      <c r="M25" s="31"/>
    </row>
    <row r="26" spans="1:13" x14ac:dyDescent="0.25">
      <c r="A26" s="53">
        <v>2007</v>
      </c>
      <c r="B26" s="45">
        <v>129.81</v>
      </c>
      <c r="C26" s="45">
        <v>10.01</v>
      </c>
      <c r="D26" s="45"/>
      <c r="E26" s="45"/>
      <c r="F26" s="45">
        <v>128.91</v>
      </c>
      <c r="G26" s="45">
        <v>10.01</v>
      </c>
      <c r="H26" s="45">
        <v>640.5</v>
      </c>
      <c r="I26" s="45"/>
      <c r="J26" s="45"/>
      <c r="K26" s="45">
        <v>128.91</v>
      </c>
      <c r="L26" s="45">
        <v>10.01</v>
      </c>
      <c r="M26" s="46"/>
    </row>
    <row r="27" spans="1:13" x14ac:dyDescent="0.25">
      <c r="A27" s="53"/>
      <c r="B27" s="46">
        <v>707</v>
      </c>
      <c r="C27" s="46">
        <v>1618</v>
      </c>
      <c r="D27" s="46"/>
      <c r="E27" s="46"/>
      <c r="F27" s="46">
        <v>722</v>
      </c>
      <c r="G27" s="46">
        <v>1162</v>
      </c>
      <c r="H27" s="46">
        <v>18</v>
      </c>
      <c r="I27" s="46"/>
      <c r="J27" s="46"/>
      <c r="K27" s="46">
        <v>709</v>
      </c>
      <c r="L27" s="46">
        <v>1489</v>
      </c>
      <c r="M27" s="46"/>
    </row>
    <row r="28" spans="1:13" x14ac:dyDescent="0.25">
      <c r="A28" s="53"/>
      <c r="B28" s="47">
        <f>B26*B27</f>
        <v>91775.67</v>
      </c>
      <c r="C28" s="47">
        <f>C26*C27</f>
        <v>16196.18</v>
      </c>
      <c r="D28" s="47">
        <f>SUM(B28:C28)</f>
        <v>107971.85</v>
      </c>
      <c r="E28" s="46"/>
      <c r="F28" s="47">
        <f>F26*F27</f>
        <v>93073.02</v>
      </c>
      <c r="G28" s="47">
        <f t="shared" ref="G28:H28" si="5">G26*G27</f>
        <v>11631.619999999999</v>
      </c>
      <c r="H28" s="47">
        <f t="shared" si="5"/>
        <v>11529</v>
      </c>
      <c r="I28" s="47">
        <f>SUM(F28:H28)</f>
        <v>116233.64</v>
      </c>
      <c r="J28" s="46"/>
      <c r="K28" s="47">
        <f>K26*K27</f>
        <v>91397.19</v>
      </c>
      <c r="L28" s="47">
        <f>L26*L27</f>
        <v>14904.89</v>
      </c>
      <c r="M28" s="47">
        <f>SUM(K28:L28)</f>
        <v>106302.08</v>
      </c>
    </row>
    <row r="29" spans="1:13" x14ac:dyDescent="0.25">
      <c r="A29" s="53"/>
      <c r="B29" s="48">
        <f>B28/D28</f>
        <v>0.84999627217649776</v>
      </c>
      <c r="C29" s="48">
        <f>C28/D28</f>
        <v>0.15000372782350213</v>
      </c>
      <c r="D29" s="46"/>
      <c r="E29" s="46"/>
      <c r="F29" s="48">
        <f>F28/I28</f>
        <v>0.8007408182347211</v>
      </c>
      <c r="G29" s="48">
        <f>G28/I28</f>
        <v>0.10007102935088326</v>
      </c>
      <c r="H29" s="48">
        <f>H28/I28</f>
        <v>9.91881524143957E-2</v>
      </c>
      <c r="I29" s="46"/>
      <c r="J29" s="46"/>
      <c r="K29" s="48">
        <f>K28/M28</f>
        <v>0.8597874096160677</v>
      </c>
      <c r="L29" s="48">
        <f>L28/M28</f>
        <v>0.14021259038393227</v>
      </c>
      <c r="M29" s="46"/>
    </row>
    <row r="30" spans="1:13" x14ac:dyDescent="0.25">
      <c r="A30" s="54">
        <v>2008</v>
      </c>
      <c r="B30" s="49">
        <v>129.94</v>
      </c>
      <c r="C30" s="49">
        <v>10.25</v>
      </c>
      <c r="D30" s="49"/>
      <c r="E30" s="49"/>
      <c r="F30" s="49">
        <v>129.94</v>
      </c>
      <c r="G30" s="49">
        <v>10.25</v>
      </c>
      <c r="H30" s="49">
        <v>833.7</v>
      </c>
      <c r="I30" s="49"/>
      <c r="J30" s="49"/>
      <c r="K30" s="49">
        <v>129.94</v>
      </c>
      <c r="L30" s="49">
        <v>10.25</v>
      </c>
      <c r="M30" s="50"/>
    </row>
    <row r="31" spans="1:13" x14ac:dyDescent="0.25">
      <c r="A31" s="54"/>
      <c r="B31" s="50">
        <v>710</v>
      </c>
      <c r="C31" s="50">
        <v>1587</v>
      </c>
      <c r="D31" s="50"/>
      <c r="E31" s="50"/>
      <c r="F31" s="50">
        <v>743</v>
      </c>
      <c r="G31" s="50">
        <v>1178</v>
      </c>
      <c r="H31" s="50">
        <v>14</v>
      </c>
      <c r="I31" s="50"/>
      <c r="J31" s="50"/>
      <c r="K31" s="50">
        <v>709</v>
      </c>
      <c r="L31" s="50">
        <v>1489</v>
      </c>
      <c r="M31" s="50"/>
    </row>
    <row r="32" spans="1:13" x14ac:dyDescent="0.25">
      <c r="A32" s="54"/>
      <c r="B32" s="51">
        <f>B30*B31</f>
        <v>92257.4</v>
      </c>
      <c r="C32" s="51">
        <f>C30*C31</f>
        <v>16266.75</v>
      </c>
      <c r="D32" s="51">
        <f>SUM(B32:C32)</f>
        <v>108524.15</v>
      </c>
      <c r="E32" s="50"/>
      <c r="F32" s="51">
        <f>F30*F31</f>
        <v>96545.42</v>
      </c>
      <c r="G32" s="51">
        <f t="shared" ref="G32:H32" si="6">G30*G31</f>
        <v>12074.5</v>
      </c>
      <c r="H32" s="51">
        <f t="shared" si="6"/>
        <v>11671.800000000001</v>
      </c>
      <c r="I32" s="51">
        <f>SUM(F32:H32)</f>
        <v>120291.72</v>
      </c>
      <c r="J32" s="50"/>
      <c r="K32" s="51">
        <f>K30*K31</f>
        <v>92127.459999999992</v>
      </c>
      <c r="L32" s="51">
        <f>L30*L31</f>
        <v>15262.25</v>
      </c>
      <c r="M32" s="51">
        <f>SUM(K32:L32)</f>
        <v>107389.70999999999</v>
      </c>
    </row>
    <row r="33" spans="1:13" x14ac:dyDescent="0.25">
      <c r="A33" s="54"/>
      <c r="B33" s="52">
        <f>B32/D32</f>
        <v>0.85010939961289722</v>
      </c>
      <c r="C33" s="52">
        <f>C32/D32</f>
        <v>0.14989060038710278</v>
      </c>
      <c r="D33" s="50"/>
      <c r="E33" s="50"/>
      <c r="F33" s="52">
        <f>F32/I32</f>
        <v>0.80259406050557758</v>
      </c>
      <c r="G33" s="52">
        <f>G32/I32</f>
        <v>0.10037681729050013</v>
      </c>
      <c r="H33" s="52">
        <f>H32/I32</f>
        <v>9.7029122203922277E-2</v>
      </c>
      <c r="I33" s="50"/>
      <c r="J33" s="50"/>
      <c r="K33" s="52">
        <f>K32/M32</f>
        <v>0.85787977265233328</v>
      </c>
      <c r="L33" s="52">
        <f>L32/M32</f>
        <v>0.14212022734766674</v>
      </c>
      <c r="M33" s="50"/>
    </row>
    <row r="34" spans="1:13" x14ac:dyDescent="0.25">
      <c r="A34" s="55">
        <v>2009</v>
      </c>
      <c r="B34" s="3">
        <v>85.75</v>
      </c>
      <c r="C34" s="3">
        <v>10.130000000000001</v>
      </c>
      <c r="D34" s="3"/>
      <c r="E34" s="3"/>
      <c r="F34" s="3">
        <v>85.75</v>
      </c>
      <c r="G34" s="3">
        <v>10.130000000000001</v>
      </c>
      <c r="H34" s="3">
        <v>882.15</v>
      </c>
      <c r="I34" s="3"/>
      <c r="J34" s="3"/>
      <c r="K34" s="3">
        <v>85.75</v>
      </c>
      <c r="L34" s="3">
        <v>10.130000000000001</v>
      </c>
      <c r="M34" s="4"/>
    </row>
    <row r="35" spans="1:13" x14ac:dyDescent="0.25">
      <c r="A35" s="55"/>
      <c r="B35" s="4">
        <v>763</v>
      </c>
      <c r="C35" s="4">
        <v>1140</v>
      </c>
      <c r="D35" s="4"/>
      <c r="E35" s="4"/>
      <c r="F35" s="4">
        <v>821</v>
      </c>
      <c r="G35" s="4">
        <v>869</v>
      </c>
      <c r="H35" s="4">
        <v>10</v>
      </c>
      <c r="I35" s="4"/>
      <c r="J35" s="4"/>
      <c r="K35" s="4">
        <v>709</v>
      </c>
      <c r="L35" s="4">
        <v>1489</v>
      </c>
      <c r="M35" s="4"/>
    </row>
    <row r="36" spans="1:13" x14ac:dyDescent="0.25">
      <c r="A36" s="55"/>
      <c r="B36" s="5">
        <f>B34*B35</f>
        <v>65427.25</v>
      </c>
      <c r="C36" s="5">
        <f>C34*C35</f>
        <v>11548.2</v>
      </c>
      <c r="D36" s="5">
        <f>SUM(B36:C36)</f>
        <v>76975.45</v>
      </c>
      <c r="E36" s="4"/>
      <c r="F36" s="5">
        <f>F34*F35</f>
        <v>70400.75</v>
      </c>
      <c r="G36" s="5">
        <f t="shared" ref="G36:H36" si="7">G34*G35</f>
        <v>8802.9700000000012</v>
      </c>
      <c r="H36" s="5">
        <f t="shared" si="7"/>
        <v>8821.5</v>
      </c>
      <c r="I36" s="5">
        <f>SUM(F36:H36)</f>
        <v>88025.22</v>
      </c>
      <c r="J36" s="4"/>
      <c r="K36" s="5">
        <f>K34*K35</f>
        <v>60796.75</v>
      </c>
      <c r="L36" s="5">
        <f>L34*L35</f>
        <v>15083.570000000002</v>
      </c>
      <c r="M36" s="5">
        <f>SUM(K36:L36)</f>
        <v>75880.320000000007</v>
      </c>
    </row>
    <row r="37" spans="1:13" x14ac:dyDescent="0.25">
      <c r="A37" s="55"/>
      <c r="B37" s="56">
        <f>B36/D36</f>
        <v>0.84997554415076504</v>
      </c>
      <c r="C37" s="56">
        <f>C36/D36</f>
        <v>0.15002445584923507</v>
      </c>
      <c r="D37" s="4"/>
      <c r="E37" s="4"/>
      <c r="F37" s="56">
        <f>F36/I36</f>
        <v>0.79977931324681717</v>
      </c>
      <c r="G37" s="56">
        <f>G36/I36</f>
        <v>0.10000508945050067</v>
      </c>
      <c r="H37" s="56">
        <f>H36/I36</f>
        <v>0.10021559730268212</v>
      </c>
      <c r="I37" s="4"/>
      <c r="J37" s="4"/>
      <c r="K37" s="56">
        <f>K36/M36</f>
        <v>0.80121894583470388</v>
      </c>
      <c r="L37" s="56">
        <f>L36/M36</f>
        <v>0.19878105416529609</v>
      </c>
      <c r="M37" s="4"/>
    </row>
    <row r="38" spans="1:13" x14ac:dyDescent="0.25">
      <c r="A38" s="6">
        <v>2010</v>
      </c>
      <c r="B38" s="7">
        <v>105.48</v>
      </c>
      <c r="C38" s="7">
        <v>10.39</v>
      </c>
      <c r="D38" s="7"/>
      <c r="E38" s="7"/>
      <c r="F38" s="7">
        <v>105.48</v>
      </c>
      <c r="G38" s="7">
        <v>10.39</v>
      </c>
      <c r="H38" s="7">
        <v>1097.3499999999999</v>
      </c>
      <c r="I38" s="7"/>
      <c r="J38" s="7"/>
      <c r="K38" s="7">
        <v>105.48</v>
      </c>
      <c r="L38" s="7">
        <v>10.39</v>
      </c>
      <c r="M38" s="8"/>
    </row>
    <row r="39" spans="1:13" x14ac:dyDescent="0.25">
      <c r="A39" s="6"/>
      <c r="B39" s="8">
        <v>736</v>
      </c>
      <c r="C39" s="8">
        <v>1318</v>
      </c>
      <c r="D39" s="8"/>
      <c r="E39" s="8"/>
      <c r="F39" s="8">
        <v>809</v>
      </c>
      <c r="G39" s="8">
        <v>1026</v>
      </c>
      <c r="H39" s="8">
        <v>9.6999999999999993</v>
      </c>
      <c r="I39" s="8"/>
      <c r="J39" s="8"/>
      <c r="K39" s="8">
        <v>709</v>
      </c>
      <c r="L39" s="8">
        <v>1489</v>
      </c>
      <c r="M39" s="8"/>
    </row>
    <row r="40" spans="1:13" x14ac:dyDescent="0.25">
      <c r="A40" s="6"/>
      <c r="B40" s="10">
        <f>B38*B39</f>
        <v>77633.279999999999</v>
      </c>
      <c r="C40" s="10">
        <f>C38*C39</f>
        <v>13694.02</v>
      </c>
      <c r="D40" s="10">
        <f>SUM(B40:C40)</f>
        <v>91327.3</v>
      </c>
      <c r="E40" s="8"/>
      <c r="F40" s="10">
        <f>F38*F39</f>
        <v>85333.32</v>
      </c>
      <c r="G40" s="10">
        <f t="shared" ref="G40:H40" si="8">G38*G39</f>
        <v>10660.140000000001</v>
      </c>
      <c r="H40" s="10">
        <f t="shared" si="8"/>
        <v>10644.294999999998</v>
      </c>
      <c r="I40" s="10">
        <f>SUM(F40:H40)</f>
        <v>106637.755</v>
      </c>
      <c r="J40" s="8"/>
      <c r="K40" s="10">
        <f>K38*K39</f>
        <v>74785.320000000007</v>
      </c>
      <c r="L40" s="10">
        <f>L38*L39</f>
        <v>15470.710000000001</v>
      </c>
      <c r="M40" s="10">
        <f>SUM(K40:L40)</f>
        <v>90256.030000000013</v>
      </c>
    </row>
    <row r="41" spans="1:13" x14ac:dyDescent="0.25">
      <c r="A41" s="6"/>
      <c r="B41" s="11">
        <f>B40/D40</f>
        <v>0.85005556936425364</v>
      </c>
      <c r="C41" s="11">
        <f>C40/D40</f>
        <v>0.14994443063574639</v>
      </c>
      <c r="D41" s="8"/>
      <c r="E41" s="8"/>
      <c r="F41" s="11">
        <f>F40/I40</f>
        <v>0.80021677125517132</v>
      </c>
      <c r="G41" s="11">
        <f>G40/I40</f>
        <v>9.9965907946955562E-2</v>
      </c>
      <c r="H41" s="11">
        <f>H40/I40</f>
        <v>9.9817320797873116E-2</v>
      </c>
      <c r="I41" s="8"/>
      <c r="J41" s="8"/>
      <c r="K41" s="11">
        <f>K40/M40</f>
        <v>0.82859084318244436</v>
      </c>
      <c r="L41" s="11">
        <f>L40/M40</f>
        <v>0.17140915681755556</v>
      </c>
      <c r="M41" s="8"/>
    </row>
    <row r="42" spans="1:13" x14ac:dyDescent="0.25">
      <c r="A42" s="18">
        <v>2011</v>
      </c>
      <c r="B42" s="19">
        <v>117.16</v>
      </c>
      <c r="C42" s="19">
        <v>10.59</v>
      </c>
      <c r="D42" s="19"/>
      <c r="E42" s="19"/>
      <c r="F42" s="19">
        <v>117.16</v>
      </c>
      <c r="G42" s="19">
        <v>10.59</v>
      </c>
      <c r="H42" s="19">
        <v>1414.3</v>
      </c>
      <c r="I42" s="19"/>
      <c r="J42" s="19"/>
      <c r="K42" s="19">
        <v>117.16</v>
      </c>
      <c r="L42" s="19">
        <v>10.59</v>
      </c>
      <c r="M42" s="20"/>
    </row>
    <row r="43" spans="1:13" x14ac:dyDescent="0.25">
      <c r="A43" s="18"/>
      <c r="B43" s="20">
        <v>727</v>
      </c>
      <c r="C43" s="20">
        <v>1419</v>
      </c>
      <c r="D43" s="20"/>
      <c r="E43" s="20"/>
      <c r="F43" s="20">
        <v>815</v>
      </c>
      <c r="G43" s="20">
        <v>1127</v>
      </c>
      <c r="H43" s="20">
        <v>8.4</v>
      </c>
      <c r="I43" s="20"/>
      <c r="J43" s="20"/>
      <c r="K43" s="20">
        <v>709</v>
      </c>
      <c r="L43" s="20">
        <v>1489</v>
      </c>
      <c r="M43" s="20"/>
    </row>
    <row r="44" spans="1:13" x14ac:dyDescent="0.25">
      <c r="A44" s="18"/>
      <c r="B44" s="22">
        <f>B42*B43</f>
        <v>85175.319999999992</v>
      </c>
      <c r="C44" s="22">
        <f>C42*C43</f>
        <v>15027.21</v>
      </c>
      <c r="D44" s="22">
        <f>SUM(B44:C44)</f>
        <v>100202.53</v>
      </c>
      <c r="E44" s="20"/>
      <c r="F44" s="22">
        <f>F42*F43</f>
        <v>95485.4</v>
      </c>
      <c r="G44" s="22">
        <f t="shared" ref="G44:H44" si="9">G42*G43</f>
        <v>11934.93</v>
      </c>
      <c r="H44" s="22">
        <f t="shared" si="9"/>
        <v>11880.12</v>
      </c>
      <c r="I44" s="22">
        <f>SUM(F44:H44)</f>
        <v>119300.44999999998</v>
      </c>
      <c r="J44" s="20"/>
      <c r="K44" s="22">
        <f>K42*K43</f>
        <v>83066.44</v>
      </c>
      <c r="L44" s="22">
        <f>L42*L43</f>
        <v>15768.51</v>
      </c>
      <c r="M44" s="22">
        <f>SUM(K44:L44)</f>
        <v>98834.95</v>
      </c>
    </row>
    <row r="45" spans="1:13" x14ac:dyDescent="0.25">
      <c r="A45" s="18"/>
      <c r="B45" s="23">
        <f>B44/D44</f>
        <v>0.85003163093786149</v>
      </c>
      <c r="C45" s="23">
        <f>C44/D44</f>
        <v>0.14996836906213845</v>
      </c>
      <c r="D45" s="20"/>
      <c r="E45" s="20"/>
      <c r="F45" s="23">
        <f>F44/I44</f>
        <v>0.80037753420041591</v>
      </c>
      <c r="G45" s="23">
        <f>G44/I44</f>
        <v>0.10004094703750072</v>
      </c>
      <c r="H45" s="23">
        <f>H44/I44</f>
        <v>9.9581518762083487E-2</v>
      </c>
      <c r="I45" s="20"/>
      <c r="J45" s="20"/>
      <c r="K45" s="23">
        <f>K44/M44</f>
        <v>0.84045613419139686</v>
      </c>
      <c r="L45" s="23">
        <f>L44/M44</f>
        <v>0.15954386580860314</v>
      </c>
      <c r="M45" s="20"/>
    </row>
    <row r="46" spans="1:13" x14ac:dyDescent="0.25">
      <c r="A46" s="12">
        <v>2012</v>
      </c>
      <c r="B46" s="13">
        <v>117.73</v>
      </c>
      <c r="C46" s="13">
        <v>10.98</v>
      </c>
      <c r="D46" s="13"/>
      <c r="E46" s="13"/>
      <c r="F46" s="13">
        <v>117.73</v>
      </c>
      <c r="G46" s="13">
        <v>10.98</v>
      </c>
      <c r="H46" s="13">
        <v>1566.27</v>
      </c>
      <c r="I46" s="13"/>
      <c r="J46" s="13"/>
      <c r="K46" s="13">
        <v>117.73</v>
      </c>
      <c r="L46" s="13">
        <v>10.98</v>
      </c>
      <c r="M46" s="14"/>
    </row>
    <row r="47" spans="1:13" x14ac:dyDescent="0.25">
      <c r="A47" s="12"/>
      <c r="B47" s="14">
        <v>730</v>
      </c>
      <c r="C47" s="14">
        <v>1382</v>
      </c>
      <c r="D47" s="14"/>
      <c r="E47" s="14"/>
      <c r="F47" s="14">
        <v>825</v>
      </c>
      <c r="G47" s="14">
        <v>1106</v>
      </c>
      <c r="H47" s="14">
        <v>7.8</v>
      </c>
      <c r="I47" s="14"/>
      <c r="J47" s="14"/>
      <c r="K47" s="14">
        <v>709</v>
      </c>
      <c r="L47" s="14">
        <v>1489</v>
      </c>
      <c r="M47" s="14"/>
    </row>
    <row r="48" spans="1:13" x14ac:dyDescent="0.25">
      <c r="A48" s="12"/>
      <c r="B48" s="13">
        <f>B46*B47</f>
        <v>85942.900000000009</v>
      </c>
      <c r="C48" s="13">
        <f>C46*C47</f>
        <v>15174.36</v>
      </c>
      <c r="D48" s="13">
        <f>SUM(B48:C48)</f>
        <v>101117.26000000001</v>
      </c>
      <c r="E48" s="13"/>
      <c r="F48" s="13">
        <f>F46*F47</f>
        <v>97127.25</v>
      </c>
      <c r="G48" s="13">
        <f t="shared" ref="G48:H48" si="10">G46*G47</f>
        <v>12143.880000000001</v>
      </c>
      <c r="H48" s="13">
        <f t="shared" si="10"/>
        <v>12216.905999999999</v>
      </c>
      <c r="I48" s="13">
        <f>SUM(F48:H48)</f>
        <v>121488.03600000001</v>
      </c>
      <c r="J48" s="13"/>
      <c r="K48" s="13">
        <f>K46*K47</f>
        <v>83470.570000000007</v>
      </c>
      <c r="L48" s="13">
        <f>L46*L47</f>
        <v>16349.220000000001</v>
      </c>
      <c r="M48" s="13">
        <f>SUM(K48:L48)</f>
        <v>99819.790000000008</v>
      </c>
    </row>
    <row r="49" spans="1:13" x14ac:dyDescent="0.25">
      <c r="A49" s="12"/>
      <c r="B49" s="17">
        <f>B48/D48</f>
        <v>0.84993303813809828</v>
      </c>
      <c r="C49" s="17">
        <f>C48/D48</f>
        <v>0.15006696186190172</v>
      </c>
      <c r="D49" s="14"/>
      <c r="E49" s="14"/>
      <c r="F49" s="17">
        <f>F48/I48</f>
        <v>0.79947995866852262</v>
      </c>
      <c r="G49" s="17">
        <f>G48/I48</f>
        <v>9.9959472552507145E-2</v>
      </c>
      <c r="H49" s="17">
        <f>H48/I48</f>
        <v>0.10056056877897013</v>
      </c>
      <c r="I49" s="14"/>
      <c r="J49" s="14"/>
      <c r="K49" s="17">
        <f>K48/M48</f>
        <v>0.83621263879637497</v>
      </c>
      <c r="L49" s="17">
        <f>L48/M48</f>
        <v>0.16378736120362505</v>
      </c>
      <c r="M49" s="14"/>
    </row>
    <row r="50" spans="1:13" x14ac:dyDescent="0.25">
      <c r="A50" s="24">
        <v>2013</v>
      </c>
      <c r="B50" s="25">
        <v>135.11000000000001</v>
      </c>
      <c r="C50" s="25">
        <v>11.04</v>
      </c>
      <c r="D50" s="25"/>
      <c r="E50" s="25"/>
      <c r="F50" s="25">
        <v>135.11000000000001</v>
      </c>
      <c r="G50" s="25">
        <v>11.04</v>
      </c>
      <c r="H50" s="25">
        <v>1675.15</v>
      </c>
      <c r="I50" s="25"/>
      <c r="J50" s="25"/>
      <c r="K50" s="25">
        <v>135.11000000000001</v>
      </c>
      <c r="L50" s="25">
        <v>11.04</v>
      </c>
      <c r="M50" s="26"/>
    </row>
    <row r="51" spans="1:13" x14ac:dyDescent="0.25">
      <c r="A51" s="24"/>
      <c r="B51" s="26">
        <v>717</v>
      </c>
      <c r="C51" s="26">
        <v>1548</v>
      </c>
      <c r="D51" s="26"/>
      <c r="E51" s="26"/>
      <c r="F51" s="26">
        <v>810</v>
      </c>
      <c r="G51" s="26">
        <v>1239</v>
      </c>
      <c r="H51" s="26">
        <v>8.1</v>
      </c>
      <c r="I51" s="26"/>
      <c r="J51" s="26"/>
      <c r="K51" s="26">
        <v>709</v>
      </c>
      <c r="L51" s="26">
        <v>1489</v>
      </c>
      <c r="M51" s="26"/>
    </row>
    <row r="52" spans="1:13" x14ac:dyDescent="0.25">
      <c r="A52" s="24"/>
      <c r="B52" s="27">
        <f>B50*B51</f>
        <v>96873.87000000001</v>
      </c>
      <c r="C52" s="27">
        <f>C50*C51</f>
        <v>17089.919999999998</v>
      </c>
      <c r="D52" s="27">
        <f>SUM(B52:C52)</f>
        <v>113963.79000000001</v>
      </c>
      <c r="E52" s="26"/>
      <c r="F52" s="27">
        <f>F50*F51</f>
        <v>109439.1</v>
      </c>
      <c r="G52" s="27">
        <f t="shared" ref="G52:H52" si="11">G50*G51</f>
        <v>13678.56</v>
      </c>
      <c r="H52" s="27">
        <f t="shared" si="11"/>
        <v>13568.715</v>
      </c>
      <c r="I52" s="27">
        <f>SUM(F52:H52)</f>
        <v>136686.375</v>
      </c>
      <c r="J52" s="26"/>
      <c r="K52" s="27">
        <f>K50*K51</f>
        <v>95792.99</v>
      </c>
      <c r="L52" s="27">
        <f>L50*L51</f>
        <v>16438.559999999998</v>
      </c>
      <c r="M52" s="27">
        <f>SUM(K52:L52)</f>
        <v>112231.55</v>
      </c>
    </row>
    <row r="53" spans="1:13" x14ac:dyDescent="0.25">
      <c r="A53" s="24"/>
      <c r="B53" s="28">
        <f>B52/D52</f>
        <v>0.85004078927175031</v>
      </c>
      <c r="C53" s="28">
        <f>C52/D52</f>
        <v>0.14995921072824972</v>
      </c>
      <c r="D53" s="26"/>
      <c r="E53" s="26"/>
      <c r="F53" s="28">
        <f>F52/I52</f>
        <v>0.80065844163326449</v>
      </c>
      <c r="G53" s="28">
        <f>G52/I52</f>
        <v>0.10007259319006741</v>
      </c>
      <c r="H53" s="28">
        <f>H52/I52</f>
        <v>9.9268965176668125E-2</v>
      </c>
      <c r="I53" s="26"/>
      <c r="J53" s="26"/>
      <c r="K53" s="28">
        <f>K52/M52</f>
        <v>0.85352995659420194</v>
      </c>
      <c r="L53" s="28">
        <f>L52/M52</f>
        <v>0.14647004340579808</v>
      </c>
      <c r="M53" s="26"/>
    </row>
    <row r="54" spans="1:13" x14ac:dyDescent="0.25">
      <c r="A54" s="29">
        <v>2014</v>
      </c>
      <c r="B54" s="30">
        <v>168.82</v>
      </c>
      <c r="C54" s="30">
        <v>10.57</v>
      </c>
      <c r="D54" s="30"/>
      <c r="E54" s="30"/>
      <c r="F54" s="30">
        <v>168.82</v>
      </c>
      <c r="G54" s="30">
        <v>10.57</v>
      </c>
      <c r="H54" s="30">
        <v>1205.9000000000001</v>
      </c>
      <c r="I54" s="30"/>
      <c r="J54" s="30"/>
      <c r="K54" s="30">
        <v>168.82</v>
      </c>
      <c r="L54" s="30">
        <v>10.57</v>
      </c>
      <c r="M54" s="31"/>
    </row>
    <row r="55" spans="1:13" x14ac:dyDescent="0.25">
      <c r="A55" s="29"/>
      <c r="B55" s="31">
        <v>692</v>
      </c>
      <c r="C55" s="31">
        <v>1950</v>
      </c>
      <c r="D55" s="31"/>
      <c r="E55" s="31"/>
      <c r="F55" s="31">
        <v>756</v>
      </c>
      <c r="G55" s="31">
        <v>1510</v>
      </c>
      <c r="H55" s="31">
        <v>13.2</v>
      </c>
      <c r="I55" s="31"/>
      <c r="J55" s="31"/>
      <c r="K55" s="31">
        <v>709</v>
      </c>
      <c r="L55" s="31">
        <v>1489</v>
      </c>
      <c r="M55" s="31"/>
    </row>
    <row r="56" spans="1:13" x14ac:dyDescent="0.25">
      <c r="A56" s="29"/>
      <c r="B56" s="44">
        <f>B54*B55</f>
        <v>116823.44</v>
      </c>
      <c r="C56" s="44">
        <f>C54*C55</f>
        <v>20611.5</v>
      </c>
      <c r="D56" s="44">
        <f>SUM(B56:C56)</f>
        <v>137434.94</v>
      </c>
      <c r="E56" s="31"/>
      <c r="F56" s="44">
        <f>F54*F55</f>
        <v>127627.92</v>
      </c>
      <c r="G56" s="44">
        <f t="shared" ref="G56:H56" si="12">G54*G55</f>
        <v>15960.7</v>
      </c>
      <c r="H56" s="44">
        <f t="shared" si="12"/>
        <v>15917.880000000001</v>
      </c>
      <c r="I56" s="44">
        <f>SUM(F56:H56)</f>
        <v>159506.5</v>
      </c>
      <c r="J56" s="31"/>
      <c r="K56" s="44">
        <f>K54*K55</f>
        <v>119693.37999999999</v>
      </c>
      <c r="L56" s="44">
        <f>L54*L55</f>
        <v>15738.73</v>
      </c>
      <c r="M56" s="44">
        <f>SUM(K56:L56)</f>
        <v>135432.10999999999</v>
      </c>
    </row>
    <row r="57" spans="1:13" x14ac:dyDescent="0.25">
      <c r="A57" s="29"/>
      <c r="B57" s="32">
        <f>B56/D56</f>
        <v>0.85002722015231358</v>
      </c>
      <c r="C57" s="32">
        <f>C56/D56</f>
        <v>0.14997277984768648</v>
      </c>
      <c r="D57" s="31"/>
      <c r="E57" s="31"/>
      <c r="F57" s="32">
        <f>F56/I56</f>
        <v>0.800142439336328</v>
      </c>
      <c r="G57" s="32">
        <f>G56/I56</f>
        <v>0.10006300683671199</v>
      </c>
      <c r="H57" s="32">
        <f>H56/I56</f>
        <v>9.9794553826960036E-2</v>
      </c>
      <c r="I57" s="31"/>
      <c r="J57" s="31"/>
      <c r="K57" s="32">
        <f>K56/M56</f>
        <v>0.8837887853921792</v>
      </c>
      <c r="L57" s="32">
        <f>L56/M56</f>
        <v>0.11621121460782086</v>
      </c>
      <c r="M57" s="31"/>
    </row>
    <row r="58" spans="1:13" x14ac:dyDescent="0.25">
      <c r="A58" s="53">
        <v>2015</v>
      </c>
      <c r="B58" s="45">
        <v>189.85</v>
      </c>
      <c r="C58" s="45">
        <v>10.9</v>
      </c>
      <c r="D58" s="45"/>
      <c r="E58" s="45"/>
      <c r="F58" s="45">
        <v>189.85</v>
      </c>
      <c r="G58" s="45">
        <v>10.9</v>
      </c>
      <c r="H58" s="45">
        <v>1181.97</v>
      </c>
      <c r="I58" s="45"/>
      <c r="J58" s="45"/>
      <c r="K58" s="45">
        <v>189.85</v>
      </c>
      <c r="L58" s="45">
        <v>10.9</v>
      </c>
      <c r="M58" s="46"/>
    </row>
    <row r="59" spans="1:13" x14ac:dyDescent="0.25">
      <c r="A59" s="53"/>
      <c r="B59" s="46">
        <v>683</v>
      </c>
      <c r="C59" s="46">
        <v>2100</v>
      </c>
      <c r="D59" s="46"/>
      <c r="E59" s="46"/>
      <c r="F59" s="46">
        <v>740</v>
      </c>
      <c r="G59" s="46">
        <v>1611</v>
      </c>
      <c r="H59" s="46">
        <v>14.9</v>
      </c>
      <c r="I59" s="46"/>
      <c r="J59" s="46"/>
      <c r="K59" s="46">
        <v>709</v>
      </c>
      <c r="L59" s="46">
        <v>1489</v>
      </c>
      <c r="M59" s="46"/>
    </row>
    <row r="60" spans="1:13" x14ac:dyDescent="0.25">
      <c r="A60" s="53"/>
      <c r="B60" s="47">
        <f>B58*B59</f>
        <v>129667.55</v>
      </c>
      <c r="C60" s="47">
        <f>C58*C59</f>
        <v>22890</v>
      </c>
      <c r="D60" s="47">
        <f>SUM(B60:C60)</f>
        <v>152557.54999999999</v>
      </c>
      <c r="E60" s="46"/>
      <c r="F60" s="47">
        <f>F58*F59</f>
        <v>140489</v>
      </c>
      <c r="G60" s="47">
        <f t="shared" ref="G60:H60" si="13">G58*G59</f>
        <v>17559.900000000001</v>
      </c>
      <c r="H60" s="47">
        <f t="shared" si="13"/>
        <v>17611.352999999999</v>
      </c>
      <c r="I60" s="47">
        <f>SUM(F60:H60)</f>
        <v>175660.253</v>
      </c>
      <c r="J60" s="46"/>
      <c r="K60" s="47">
        <f>K58*K59</f>
        <v>134603.65</v>
      </c>
      <c r="L60" s="47">
        <f>L58*L59</f>
        <v>16230.1</v>
      </c>
      <c r="M60" s="47">
        <f>SUM(K60:L60)</f>
        <v>150833.75</v>
      </c>
    </row>
    <row r="61" spans="1:13" x14ac:dyDescent="0.25">
      <c r="A61" s="53"/>
      <c r="B61" s="48">
        <f>B60/D60</f>
        <v>0.8499582616527338</v>
      </c>
      <c r="C61" s="48">
        <f>C60/D60</f>
        <v>0.15004173834726633</v>
      </c>
      <c r="D61" s="46"/>
      <c r="E61" s="46"/>
      <c r="F61" s="48">
        <f>F60/I60</f>
        <v>0.79977682828454089</v>
      </c>
      <c r="G61" s="48">
        <f>G60/I60</f>
        <v>9.9965129846420073E-2</v>
      </c>
      <c r="H61" s="48">
        <f>H60/I60</f>
        <v>0.1002580418690391</v>
      </c>
      <c r="I61" s="46"/>
      <c r="J61" s="46"/>
      <c r="K61" s="48">
        <f>K60/M60</f>
        <v>0.89239742431650737</v>
      </c>
      <c r="L61" s="48">
        <f>L60/M60</f>
        <v>0.10760257568349259</v>
      </c>
      <c r="M61" s="46"/>
    </row>
    <row r="62" spans="1:13" x14ac:dyDescent="0.25">
      <c r="A62" s="54">
        <v>2016</v>
      </c>
      <c r="B62" s="49">
        <v>177.35</v>
      </c>
      <c r="C62" s="49">
        <v>10.7</v>
      </c>
      <c r="D62" s="49"/>
      <c r="E62" s="49"/>
      <c r="F62" s="49">
        <v>177.35</v>
      </c>
      <c r="G62" s="49">
        <v>10.7</v>
      </c>
      <c r="H62" s="49">
        <v>1060.74</v>
      </c>
      <c r="I62" s="49"/>
      <c r="J62" s="49"/>
      <c r="K62" s="49">
        <v>177.35</v>
      </c>
      <c r="L62" s="49">
        <v>10.7</v>
      </c>
      <c r="M62" s="50"/>
    </row>
    <row r="63" spans="1:13" x14ac:dyDescent="0.25">
      <c r="A63" s="54"/>
      <c r="B63" s="50">
        <v>688</v>
      </c>
      <c r="C63" s="50">
        <v>2013</v>
      </c>
      <c r="D63" s="50"/>
      <c r="E63" s="50"/>
      <c r="F63" s="50">
        <v>741</v>
      </c>
      <c r="G63" s="50">
        <v>1535</v>
      </c>
      <c r="H63" s="50">
        <v>15.5</v>
      </c>
      <c r="I63" s="50"/>
      <c r="J63" s="50"/>
      <c r="K63" s="50">
        <v>709</v>
      </c>
      <c r="L63" s="50">
        <v>1489</v>
      </c>
      <c r="M63" s="50"/>
    </row>
    <row r="64" spans="1:13" x14ac:dyDescent="0.25">
      <c r="A64" s="54"/>
      <c r="B64" s="51">
        <f>B62*B63</f>
        <v>122016.8</v>
      </c>
      <c r="C64" s="51">
        <f>C62*C63</f>
        <v>21539.1</v>
      </c>
      <c r="D64" s="51">
        <f>SUM(B64:C64)</f>
        <v>143555.9</v>
      </c>
      <c r="E64" s="50"/>
      <c r="F64" s="51">
        <f>F62*F63</f>
        <v>131416.35</v>
      </c>
      <c r="G64" s="51">
        <f t="shared" ref="G64:H64" si="14">G62*G63</f>
        <v>16424.5</v>
      </c>
      <c r="H64" s="51">
        <f t="shared" si="14"/>
        <v>16441.47</v>
      </c>
      <c r="I64" s="51">
        <f>SUM(F64:H64)</f>
        <v>164282.32</v>
      </c>
      <c r="J64" s="50"/>
      <c r="K64" s="51">
        <f>K62*K63</f>
        <v>125741.15</v>
      </c>
      <c r="L64" s="51">
        <f>L62*L63</f>
        <v>15932.3</v>
      </c>
      <c r="M64" s="51">
        <f>SUM(K64:L64)</f>
        <v>141673.44999999998</v>
      </c>
    </row>
    <row r="65" spans="1:13" x14ac:dyDescent="0.25">
      <c r="A65" s="54"/>
      <c r="B65" s="52">
        <f>B64/D64</f>
        <v>0.849960189724003</v>
      </c>
      <c r="C65" s="52">
        <f>C64/D64</f>
        <v>0.150039810275997</v>
      </c>
      <c r="D65" s="50"/>
      <c r="E65" s="50"/>
      <c r="F65" s="52">
        <f>F64/I64</f>
        <v>0.7999421361957878</v>
      </c>
      <c r="G65" s="52">
        <f>G64/I64</f>
        <v>9.9977283008908069E-2</v>
      </c>
      <c r="H65" s="52">
        <f>H64/I64</f>
        <v>0.10008058079530409</v>
      </c>
      <c r="I65" s="50"/>
      <c r="J65" s="50"/>
      <c r="K65" s="52">
        <f>K64/M64</f>
        <v>0.88754209063166045</v>
      </c>
      <c r="L65" s="52">
        <f>L64/M64</f>
        <v>0.11245790936833966</v>
      </c>
      <c r="M65" s="50"/>
    </row>
    <row r="66" spans="1:13" x14ac:dyDescent="0.25">
      <c r="A66" s="55">
        <v>2017</v>
      </c>
      <c r="B66" s="3">
        <v>208.33</v>
      </c>
      <c r="C66" s="3">
        <v>10.65</v>
      </c>
      <c r="D66" s="3"/>
      <c r="E66" s="3"/>
      <c r="F66" s="3">
        <v>208.33</v>
      </c>
      <c r="G66" s="3">
        <v>10.65</v>
      </c>
      <c r="H66" s="3">
        <v>1150.52</v>
      </c>
      <c r="I66" s="3"/>
      <c r="J66" s="3"/>
      <c r="K66" s="3">
        <v>208.33</v>
      </c>
      <c r="L66" s="3">
        <v>10.65</v>
      </c>
      <c r="M66" s="4"/>
    </row>
    <row r="67" spans="1:13" x14ac:dyDescent="0.25">
      <c r="A67" s="55"/>
      <c r="B67" s="4">
        <v>672</v>
      </c>
      <c r="C67" s="4">
        <v>2321</v>
      </c>
      <c r="D67" s="4"/>
      <c r="E67" s="4"/>
      <c r="F67" s="4">
        <v>724</v>
      </c>
      <c r="G67" s="4">
        <v>1770</v>
      </c>
      <c r="H67" s="4">
        <v>16.399999999999999</v>
      </c>
      <c r="I67" s="4"/>
      <c r="J67" s="4"/>
      <c r="K67" s="4">
        <v>709</v>
      </c>
      <c r="L67" s="4">
        <v>1489</v>
      </c>
      <c r="M67" s="4"/>
    </row>
    <row r="68" spans="1:13" x14ac:dyDescent="0.25">
      <c r="A68" s="55"/>
      <c r="B68" s="3">
        <f>B66*B67</f>
        <v>139997.76000000001</v>
      </c>
      <c r="C68" s="3">
        <f>C66*C67</f>
        <v>24718.65</v>
      </c>
      <c r="D68" s="3">
        <f>SUM(B68:C68)</f>
        <v>164716.41</v>
      </c>
      <c r="E68" s="3"/>
      <c r="F68" s="3">
        <f>F66*F67</f>
        <v>150830.92000000001</v>
      </c>
      <c r="G68" s="3">
        <f t="shared" ref="G68:H68" si="15">G66*G67</f>
        <v>18850.5</v>
      </c>
      <c r="H68" s="3">
        <f t="shared" si="15"/>
        <v>18868.527999999998</v>
      </c>
      <c r="I68" s="3">
        <f>SUM(F68:H68)</f>
        <v>188549.948</v>
      </c>
      <c r="J68" s="3"/>
      <c r="K68" s="3">
        <f>K66*K67</f>
        <v>147705.97</v>
      </c>
      <c r="L68" s="3">
        <f>L66*L67</f>
        <v>15857.85</v>
      </c>
      <c r="M68" s="3">
        <f>SUM(K68:L68)</f>
        <v>163563.82</v>
      </c>
    </row>
    <row r="69" spans="1:13" x14ac:dyDescent="0.25">
      <c r="A69" s="55"/>
      <c r="B69" s="56">
        <f>B68/D68</f>
        <v>0.84993207416310257</v>
      </c>
      <c r="C69" s="56">
        <f>C68/D68</f>
        <v>0.15006792583689749</v>
      </c>
      <c r="D69" s="4"/>
      <c r="E69" s="4"/>
      <c r="F69" s="56">
        <f>F68/I68</f>
        <v>0.79995206363037563</v>
      </c>
      <c r="G69" s="56">
        <f>G68/I68</f>
        <v>9.9976161223868376E-2</v>
      </c>
      <c r="H69" s="56">
        <f>H68/I68</f>
        <v>0.10007177514575606</v>
      </c>
      <c r="I69" s="4"/>
      <c r="J69" s="4"/>
      <c r="K69" s="56">
        <f>K68/M68</f>
        <v>0.90304793566205532</v>
      </c>
      <c r="L69" s="56">
        <f>L68/M68</f>
        <v>9.6952064337944663E-2</v>
      </c>
      <c r="M69" s="4"/>
    </row>
  </sheetData>
  <mergeCells count="17">
    <mergeCell ref="A62:A65"/>
    <mergeCell ref="A66:A69"/>
    <mergeCell ref="A38:A41"/>
    <mergeCell ref="A42:A45"/>
    <mergeCell ref="A46:A49"/>
    <mergeCell ref="A50:A53"/>
    <mergeCell ref="A54:A57"/>
    <mergeCell ref="A58:A61"/>
    <mergeCell ref="A14:A17"/>
    <mergeCell ref="A18:A21"/>
    <mergeCell ref="A22:A25"/>
    <mergeCell ref="A26:A29"/>
    <mergeCell ref="A30:A33"/>
    <mergeCell ref="A34:A37"/>
    <mergeCell ref="A2:A5"/>
    <mergeCell ref="A6:A9"/>
    <mergeCell ref="A10:A1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sqref="A1:M4"/>
    </sheetView>
  </sheetViews>
  <sheetFormatPr defaultRowHeight="15" x14ac:dyDescent="0.25"/>
  <cols>
    <col min="2" max="2" width="12.5703125" bestFit="1" customWidth="1"/>
    <col min="3" max="3" width="11.5703125" bestFit="1" customWidth="1"/>
    <col min="4" max="4" width="12.5703125" bestFit="1" customWidth="1"/>
    <col min="6" max="6" width="12.5703125" bestFit="1" customWidth="1"/>
    <col min="7" max="8" width="11.5703125" bestFit="1" customWidth="1"/>
    <col min="9" max="9" width="12.5703125" bestFit="1" customWidth="1"/>
    <col min="11" max="11" width="12.5703125" bestFit="1" customWidth="1"/>
    <col min="12" max="12" width="11.5703125" bestFit="1" customWidth="1"/>
    <col min="13" max="13" width="12.5703125" bestFit="1" customWidth="1"/>
  </cols>
  <sheetData>
    <row r="1" spans="1:13" x14ac:dyDescent="0.25">
      <c r="A1" s="24">
        <v>2013</v>
      </c>
      <c r="B1" s="25">
        <v>135.11000000000001</v>
      </c>
      <c r="C1" s="25">
        <v>11.04</v>
      </c>
      <c r="D1" s="25"/>
      <c r="E1" s="25"/>
      <c r="F1" s="25">
        <v>135.11000000000001</v>
      </c>
      <c r="G1" s="25">
        <v>11.04</v>
      </c>
      <c r="H1" s="25">
        <v>1675.15</v>
      </c>
      <c r="I1" s="25"/>
      <c r="J1" s="25"/>
      <c r="K1" s="25">
        <v>135.11000000000001</v>
      </c>
      <c r="L1" s="25">
        <v>11.04</v>
      </c>
      <c r="M1" s="26"/>
    </row>
    <row r="2" spans="1:13" x14ac:dyDescent="0.25">
      <c r="A2" s="24"/>
      <c r="B2" s="26">
        <v>630</v>
      </c>
      <c r="C2" s="26">
        <v>1359</v>
      </c>
      <c r="D2" s="26"/>
      <c r="E2" s="26"/>
      <c r="F2" s="26">
        <v>592</v>
      </c>
      <c r="G2" s="26">
        <v>906</v>
      </c>
      <c r="H2" s="26">
        <v>6</v>
      </c>
      <c r="I2" s="26"/>
      <c r="J2" s="26"/>
      <c r="K2" s="26">
        <v>630</v>
      </c>
      <c r="L2" s="26">
        <v>1359</v>
      </c>
      <c r="M2" s="26"/>
    </row>
    <row r="3" spans="1:13" x14ac:dyDescent="0.25">
      <c r="A3" s="24"/>
      <c r="B3" s="27">
        <f>B1*B2</f>
        <v>85119.3</v>
      </c>
      <c r="C3" s="27">
        <f>C1*C2</f>
        <v>15003.359999999999</v>
      </c>
      <c r="D3" s="27">
        <f>SUM(B3:C3)</f>
        <v>100122.66</v>
      </c>
      <c r="E3" s="26"/>
      <c r="F3" s="27">
        <f>F1*F2</f>
        <v>79985.12000000001</v>
      </c>
      <c r="G3" s="27">
        <f t="shared" ref="G3:H3" si="0">G1*G2</f>
        <v>10002.24</v>
      </c>
      <c r="H3" s="27">
        <f t="shared" si="0"/>
        <v>10050.900000000001</v>
      </c>
      <c r="I3" s="27">
        <f>SUM(F3:H3)</f>
        <v>100038.26000000001</v>
      </c>
      <c r="J3" s="26"/>
      <c r="K3" s="27">
        <f>K1*K2</f>
        <v>85119.3</v>
      </c>
      <c r="L3" s="27">
        <f>L1*L2</f>
        <v>15003.359999999999</v>
      </c>
      <c r="M3" s="27">
        <f>SUM(K3:L3)</f>
        <v>100122.66</v>
      </c>
    </row>
    <row r="4" spans="1:13" x14ac:dyDescent="0.25">
      <c r="A4" s="24"/>
      <c r="B4" s="28">
        <f>B3/D3</f>
        <v>0.85015020575761768</v>
      </c>
      <c r="C4" s="28">
        <f>C3/D3</f>
        <v>0.14984979424238229</v>
      </c>
      <c r="D4" s="26"/>
      <c r="E4" s="26"/>
      <c r="F4" s="28">
        <f>F3/I3</f>
        <v>0.79954529397052687</v>
      </c>
      <c r="G4" s="28">
        <f>G3/I3</f>
        <v>9.9984146065715249E-2</v>
      </c>
      <c r="H4" s="28">
        <f>H3/I3</f>
        <v>0.10047055996375787</v>
      </c>
      <c r="I4" s="26"/>
      <c r="J4" s="26"/>
      <c r="K4" s="28">
        <f>K3/M3</f>
        <v>0.85015020575761768</v>
      </c>
      <c r="L4" s="28">
        <f>L3/M3</f>
        <v>0.14984979424238229</v>
      </c>
      <c r="M4" s="26"/>
    </row>
    <row r="5" spans="1:13" x14ac:dyDescent="0.25">
      <c r="A5" s="29">
        <v>2014</v>
      </c>
      <c r="B5" s="30">
        <v>168.82</v>
      </c>
      <c r="C5" s="30">
        <v>10.57</v>
      </c>
      <c r="D5" s="30"/>
      <c r="E5" s="30"/>
      <c r="F5" s="30">
        <v>168.82</v>
      </c>
      <c r="G5" s="30">
        <v>10.57</v>
      </c>
      <c r="H5" s="30">
        <v>1205.9000000000001</v>
      </c>
      <c r="I5" s="30"/>
      <c r="J5" s="30"/>
      <c r="K5" s="30">
        <v>168.82</v>
      </c>
      <c r="L5" s="30">
        <v>10.57</v>
      </c>
      <c r="M5" s="31"/>
    </row>
    <row r="6" spans="1:13" x14ac:dyDescent="0.25">
      <c r="A6" s="29"/>
      <c r="B6" s="31">
        <v>608</v>
      </c>
      <c r="C6" s="31">
        <v>1713</v>
      </c>
      <c r="D6" s="31"/>
      <c r="E6" s="31"/>
      <c r="F6" s="31">
        <v>553</v>
      </c>
      <c r="G6" s="31">
        <v>1105</v>
      </c>
      <c r="H6" s="31">
        <v>9.6999999999999993</v>
      </c>
      <c r="I6" s="31"/>
      <c r="J6" s="31"/>
      <c r="K6" s="31">
        <v>629</v>
      </c>
      <c r="L6" s="31">
        <v>1359</v>
      </c>
      <c r="M6" s="31"/>
    </row>
    <row r="7" spans="1:13" x14ac:dyDescent="0.25">
      <c r="A7" s="29"/>
      <c r="B7" s="44">
        <f>B5*B6</f>
        <v>102642.56</v>
      </c>
      <c r="C7" s="44">
        <f>C5*C6</f>
        <v>18106.41</v>
      </c>
      <c r="D7" s="44">
        <f>SUM(B7:C7)</f>
        <v>120748.97</v>
      </c>
      <c r="E7" s="31"/>
      <c r="F7" s="44">
        <f>F5*F6</f>
        <v>93357.459999999992</v>
      </c>
      <c r="G7" s="44">
        <f t="shared" ref="G7:H7" si="1">G5*G6</f>
        <v>11679.85</v>
      </c>
      <c r="H7" s="44">
        <f t="shared" si="1"/>
        <v>11697.23</v>
      </c>
      <c r="I7" s="44">
        <f>SUM(F7:H7)</f>
        <v>116734.54</v>
      </c>
      <c r="J7" s="31"/>
      <c r="K7" s="44">
        <f>K5*K6</f>
        <v>106187.78</v>
      </c>
      <c r="L7" s="44">
        <f>L5*L6</f>
        <v>14364.630000000001</v>
      </c>
      <c r="M7" s="44">
        <f>SUM(K7:L7)</f>
        <v>120552.41</v>
      </c>
    </row>
    <row r="8" spans="1:13" x14ac:dyDescent="0.25">
      <c r="A8" s="29"/>
      <c r="B8" s="32">
        <f>B7/D7</f>
        <v>0.85004915569880224</v>
      </c>
      <c r="C8" s="32">
        <f>C7/D7</f>
        <v>0.14995084430119776</v>
      </c>
      <c r="D8" s="31"/>
      <c r="E8" s="31"/>
      <c r="F8" s="32">
        <f>F7/I7</f>
        <v>0.79974153322572739</v>
      </c>
      <c r="G8" s="32">
        <f>G7/I7</f>
        <v>0.10005479098131539</v>
      </c>
      <c r="H8" s="32">
        <f>H7/I7</f>
        <v>0.10020367579295725</v>
      </c>
      <c r="I8" s="31"/>
      <c r="J8" s="31"/>
      <c r="K8" s="32">
        <f>K7/M7</f>
        <v>0.88084327803981688</v>
      </c>
      <c r="L8" s="32">
        <f>L7/M7</f>
        <v>0.11915672196018313</v>
      </c>
      <c r="M8" s="31"/>
    </row>
    <row r="9" spans="1:13" x14ac:dyDescent="0.25">
      <c r="A9" s="53">
        <v>2015</v>
      </c>
      <c r="B9" s="45">
        <v>189.85</v>
      </c>
      <c r="C9" s="45">
        <v>10.9</v>
      </c>
      <c r="D9" s="45"/>
      <c r="E9" s="45"/>
      <c r="F9" s="45">
        <v>189.85</v>
      </c>
      <c r="G9" s="45">
        <v>10.9</v>
      </c>
      <c r="H9" s="45">
        <v>1181.97</v>
      </c>
      <c r="I9" s="45"/>
      <c r="J9" s="45"/>
      <c r="K9" s="45">
        <v>189.85</v>
      </c>
      <c r="L9" s="45">
        <v>10.9</v>
      </c>
      <c r="M9" s="46"/>
    </row>
    <row r="10" spans="1:13" x14ac:dyDescent="0.25">
      <c r="A10" s="53"/>
      <c r="B10" s="46">
        <v>600</v>
      </c>
      <c r="C10" s="46">
        <v>1845</v>
      </c>
      <c r="D10" s="46"/>
      <c r="E10" s="46"/>
      <c r="F10" s="46">
        <v>541</v>
      </c>
      <c r="G10" s="46">
        <v>1179</v>
      </c>
      <c r="H10" s="46">
        <v>10.9</v>
      </c>
      <c r="I10" s="46"/>
      <c r="J10" s="46"/>
      <c r="K10" s="46">
        <v>629</v>
      </c>
      <c r="L10" s="46">
        <v>1359</v>
      </c>
      <c r="M10" s="46"/>
    </row>
    <row r="11" spans="1:13" x14ac:dyDescent="0.25">
      <c r="A11" s="53"/>
      <c r="B11" s="47">
        <f>B9*B10</f>
        <v>113910</v>
      </c>
      <c r="C11" s="47">
        <f>C9*C10</f>
        <v>20110.5</v>
      </c>
      <c r="D11" s="47">
        <f>SUM(B11:C11)</f>
        <v>134020.5</v>
      </c>
      <c r="E11" s="46"/>
      <c r="F11" s="47">
        <f>F9*F10</f>
        <v>102708.84999999999</v>
      </c>
      <c r="G11" s="47">
        <f t="shared" ref="G11:H11" si="2">G9*G10</f>
        <v>12851.1</v>
      </c>
      <c r="H11" s="47">
        <f t="shared" si="2"/>
        <v>12883.473</v>
      </c>
      <c r="I11" s="47">
        <f>SUM(F11:H11)</f>
        <v>128443.423</v>
      </c>
      <c r="J11" s="46"/>
      <c r="K11" s="47">
        <f>K9*K10</f>
        <v>119415.65</v>
      </c>
      <c r="L11" s="47">
        <f>L9*L10</f>
        <v>14813.1</v>
      </c>
      <c r="M11" s="47">
        <f>SUM(K11:L11)</f>
        <v>134228.75</v>
      </c>
    </row>
    <row r="12" spans="1:13" x14ac:dyDescent="0.25">
      <c r="A12" s="53"/>
      <c r="B12" s="48">
        <f>B11/D11</f>
        <v>0.84994459802791367</v>
      </c>
      <c r="C12" s="48">
        <f>C11/D11</f>
        <v>0.15005540197208636</v>
      </c>
      <c r="D12" s="46"/>
      <c r="E12" s="46"/>
      <c r="F12" s="48">
        <f>F11/I11</f>
        <v>0.79964273452911638</v>
      </c>
      <c r="G12" s="48">
        <f>G11/I11</f>
        <v>0.10005261226960606</v>
      </c>
      <c r="H12" s="48">
        <f>H11/I11</f>
        <v>0.10030465320127759</v>
      </c>
      <c r="I12" s="46"/>
      <c r="J12" s="46"/>
      <c r="K12" s="48">
        <f>K11/M11</f>
        <v>0.8896428671204939</v>
      </c>
      <c r="L12" s="48">
        <f>L11/M11</f>
        <v>0.11035713287950608</v>
      </c>
      <c r="M12" s="46"/>
    </row>
    <row r="13" spans="1:13" x14ac:dyDescent="0.25">
      <c r="A13" s="54">
        <v>2016</v>
      </c>
      <c r="B13" s="49">
        <v>177.35</v>
      </c>
      <c r="C13" s="49">
        <v>10.7</v>
      </c>
      <c r="D13" s="49"/>
      <c r="E13" s="49"/>
      <c r="F13" s="49">
        <v>177.35</v>
      </c>
      <c r="G13" s="49">
        <v>10.7</v>
      </c>
      <c r="H13" s="49">
        <v>1060.74</v>
      </c>
      <c r="I13" s="49"/>
      <c r="J13" s="49"/>
      <c r="K13" s="49">
        <v>177.35</v>
      </c>
      <c r="L13" s="49">
        <v>10.7</v>
      </c>
      <c r="M13" s="50"/>
    </row>
    <row r="14" spans="1:13" x14ac:dyDescent="0.25">
      <c r="A14" s="54"/>
      <c r="B14" s="50">
        <v>605</v>
      </c>
      <c r="C14" s="50">
        <v>1768</v>
      </c>
      <c r="D14" s="50"/>
      <c r="E14" s="50"/>
      <c r="F14" s="50">
        <v>541</v>
      </c>
      <c r="G14" s="50">
        <v>1123</v>
      </c>
      <c r="H14" s="50">
        <v>11.4</v>
      </c>
      <c r="I14" s="50"/>
      <c r="J14" s="50"/>
      <c r="K14" s="50">
        <v>629</v>
      </c>
      <c r="L14" s="50">
        <v>1359</v>
      </c>
      <c r="M14" s="50"/>
    </row>
    <row r="15" spans="1:13" x14ac:dyDescent="0.25">
      <c r="A15" s="54"/>
      <c r="B15" s="51">
        <f>B13*B14</f>
        <v>107296.75</v>
      </c>
      <c r="C15" s="51">
        <f>C13*C14</f>
        <v>18917.599999999999</v>
      </c>
      <c r="D15" s="51">
        <f>SUM(B15:C15)</f>
        <v>126214.35</v>
      </c>
      <c r="E15" s="50"/>
      <c r="F15" s="51">
        <f>F13*F14</f>
        <v>95946.349999999991</v>
      </c>
      <c r="G15" s="51">
        <f t="shared" ref="G15:H15" si="3">G13*G14</f>
        <v>12016.099999999999</v>
      </c>
      <c r="H15" s="51">
        <f t="shared" si="3"/>
        <v>12092.436</v>
      </c>
      <c r="I15" s="51">
        <f>SUM(F15:H15)</f>
        <v>120054.88599999998</v>
      </c>
      <c r="J15" s="50"/>
      <c r="K15" s="51">
        <f>K13*K14</f>
        <v>111553.15</v>
      </c>
      <c r="L15" s="51">
        <f>L13*L14</f>
        <v>14541.3</v>
      </c>
      <c r="M15" s="51">
        <f>SUM(K15:L15)</f>
        <v>126094.45</v>
      </c>
    </row>
    <row r="16" spans="1:13" x14ac:dyDescent="0.25">
      <c r="A16" s="54"/>
      <c r="B16" s="52">
        <f>B15/D15</f>
        <v>0.85011529988468026</v>
      </c>
      <c r="C16" s="52">
        <f>C15/D15</f>
        <v>0.14988470011531968</v>
      </c>
      <c r="D16" s="50"/>
      <c r="E16" s="50"/>
      <c r="F16" s="52">
        <f>F15/I15</f>
        <v>0.79918738167807679</v>
      </c>
      <c r="G16" s="52">
        <f>G15/I15</f>
        <v>0.10008838790617818</v>
      </c>
      <c r="H16" s="52">
        <f>H15/I15</f>
        <v>0.10072423041574502</v>
      </c>
      <c r="I16" s="50"/>
      <c r="J16" s="50"/>
      <c r="K16" s="52">
        <f>K15/M15</f>
        <v>0.88467930190424715</v>
      </c>
      <c r="L16" s="52">
        <f>L15/M15</f>
        <v>0.11532069809575282</v>
      </c>
      <c r="M16" s="50"/>
    </row>
    <row r="17" spans="1:13" x14ac:dyDescent="0.25">
      <c r="A17" s="55">
        <v>2017</v>
      </c>
      <c r="B17" s="3">
        <v>208.33</v>
      </c>
      <c r="C17" s="3">
        <v>10.65</v>
      </c>
      <c r="D17" s="3"/>
      <c r="E17" s="3"/>
      <c r="F17" s="3">
        <v>208.33</v>
      </c>
      <c r="G17" s="3">
        <v>10.65</v>
      </c>
      <c r="H17" s="3">
        <v>1150.52</v>
      </c>
      <c r="I17" s="3"/>
      <c r="J17" s="3"/>
      <c r="K17" s="3">
        <v>208.33</v>
      </c>
      <c r="L17" s="3">
        <v>10.65</v>
      </c>
      <c r="M17" s="4"/>
    </row>
    <row r="18" spans="1:13" x14ac:dyDescent="0.25">
      <c r="A18" s="55"/>
      <c r="B18" s="4">
        <v>591</v>
      </c>
      <c r="C18" s="4">
        <v>2041</v>
      </c>
      <c r="D18" s="4"/>
      <c r="E18" s="4"/>
      <c r="F18" s="4">
        <v>529</v>
      </c>
      <c r="G18" s="4">
        <v>1294</v>
      </c>
      <c r="H18" s="4">
        <v>12</v>
      </c>
      <c r="I18" s="4"/>
      <c r="J18" s="4"/>
      <c r="K18" s="4">
        <v>629</v>
      </c>
      <c r="L18" s="4">
        <v>1359</v>
      </c>
      <c r="M18" s="4"/>
    </row>
    <row r="19" spans="1:13" x14ac:dyDescent="0.25">
      <c r="A19" s="55"/>
      <c r="B19" s="3">
        <f>B17*B18</f>
        <v>123123.03000000001</v>
      </c>
      <c r="C19" s="3">
        <f>C17*C18</f>
        <v>21736.65</v>
      </c>
      <c r="D19" s="3">
        <f>SUM(B19:C19)</f>
        <v>144859.68000000002</v>
      </c>
      <c r="E19" s="3"/>
      <c r="F19" s="3">
        <f>F17*F18</f>
        <v>110206.57</v>
      </c>
      <c r="G19" s="3">
        <f t="shared" ref="G19:H19" si="4">G17*G18</f>
        <v>13781.1</v>
      </c>
      <c r="H19" s="3">
        <f t="shared" si="4"/>
        <v>13806.24</v>
      </c>
      <c r="I19" s="3">
        <f>SUM(F19:H19)</f>
        <v>137793.91</v>
      </c>
      <c r="J19" s="3"/>
      <c r="K19" s="3">
        <f>K17*K18</f>
        <v>131039.57</v>
      </c>
      <c r="L19" s="3">
        <f>L17*L18</f>
        <v>14473.35</v>
      </c>
      <c r="M19" s="3">
        <f>SUM(K19:L19)</f>
        <v>145512.92000000001</v>
      </c>
    </row>
    <row r="20" spans="1:13" x14ac:dyDescent="0.25">
      <c r="A20" s="55"/>
      <c r="B20" s="56">
        <f>B19/D19</f>
        <v>0.84994685891892063</v>
      </c>
      <c r="C20" s="56">
        <f>C19/D19</f>
        <v>0.15005314108107928</v>
      </c>
      <c r="D20" s="4"/>
      <c r="E20" s="4"/>
      <c r="F20" s="56">
        <f>F19/I19</f>
        <v>0.79979274846036374</v>
      </c>
      <c r="G20" s="56">
        <f>G19/I19</f>
        <v>0.10001240258005598</v>
      </c>
      <c r="H20" s="56">
        <f>H19/I19</f>
        <v>0.10019484895958028</v>
      </c>
      <c r="I20" s="4"/>
      <c r="J20" s="4"/>
      <c r="K20" s="56">
        <f>K19/M19</f>
        <v>0.9005356362857676</v>
      </c>
      <c r="L20" s="56">
        <f>L19/M19</f>
        <v>9.9464363714232382E-2</v>
      </c>
      <c r="M20" s="4"/>
    </row>
  </sheetData>
  <mergeCells count="5">
    <mergeCell ref="A1:A4"/>
    <mergeCell ref="A5:A8"/>
    <mergeCell ref="A9:A12"/>
    <mergeCell ref="A13:A16"/>
    <mergeCell ref="A17:A2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 Years</vt:lpstr>
      <vt:lpstr>5 Years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</cp:lastModifiedBy>
  <dcterms:created xsi:type="dcterms:W3CDTF">2017-09-09T16:49:45Z</dcterms:created>
  <dcterms:modified xsi:type="dcterms:W3CDTF">2017-09-10T15:22:20Z</dcterms:modified>
</cp:coreProperties>
</file>